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IA-ME" sheetId="1" state="visible" r:id="rId1"/>
    <sheet name="INSUMOS" sheetId="2" state="visible" r:id="rId2"/>
    <sheet name="SUB-RECEITAS" sheetId="3" state="visible" r:id="rId3"/>
    <sheet name="PREPAROS" sheetId="4" state="visible" r:id="rId4"/>
    <sheet name="COMPOSIÇÃO" sheetId="5" state="visible" r:id="rId5"/>
    <sheet name="FICHAS" sheetId="6" state="visible" r:id="rId6"/>
    <sheet name="SENSIBILIDADE" sheetId="7" state="visible" r:id="rId7"/>
    <sheet name="COMBOS" sheetId="8" state="visible" r:id="rId8"/>
    <sheet name="SALÃO" sheetId="9" state="visible" r:id="rId9"/>
    <sheet name="BEBIDA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FFF3CD"/>
      </patternFill>
    </fill>
    <fill>
      <patternFill patternType="solid">
        <fgColor rgb="00CE1126"/>
      </patternFill>
    </fill>
    <fill>
      <patternFill patternType="solid">
        <fgColor rgb="00F4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3" borderId="0" applyAlignment="1" pivotButton="0" quotePrefix="0" xfId="0">
      <alignment vertical="center" wrapText="1"/>
    </xf>
    <xf numFmtId="0" fontId="0" fillId="4" borderId="0" pivotButton="0" quotePrefix="0" xfId="0"/>
    <xf numFmtId="4" fontId="0" fillId="4" borderId="0" pivotButton="0" quotePrefix="0" xfId="0"/>
    <xf numFmtId="2" fontId="0" fillId="4" borderId="0" pivotButton="0" quotePrefix="0" xfId="0"/>
    <xf numFmtId="9" fontId="0" fillId="4" borderId="0" pivotButton="0" quotePrefix="0" xfId="0"/>
    <xf numFmtId="4" fontId="4" fillId="4" borderId="0" pivotButton="0" quotePrefix="0" xfId="0"/>
    <xf numFmtId="4" fontId="0" fillId="0" borderId="0" pivotButton="0" quotePrefix="0" xfId="0"/>
    <xf numFmtId="2" fontId="0" fillId="0" borderId="0" pivotButton="0" quotePrefix="0" xfId="0"/>
    <xf numFmtId="9" fontId="0" fillId="0" borderId="0" pivotButton="0" quotePrefix="0" xfId="0"/>
    <xf numFmtId="4" fontId="4" fillId="0" borderId="0" pivotButton="0" quotePrefix="0" xfId="0"/>
    <xf numFmtId="164" fontId="0" fillId="4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8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KANJŌ — fichas técnicas, custo e preço</t>
        </is>
      </c>
    </row>
    <row r="2">
      <c r="A2" t="inlineStr">
        <is>
          <t>Gerado em 17/08/2026 · Umuarama, Osasco</t>
        </is>
      </c>
    </row>
    <row r="3">
      <c r="A3" t="inlineStr"/>
    </row>
    <row r="4">
      <c r="A4" s="2" t="inlineStr">
        <is>
          <t>⚠️  ESTA É UMA FICHA PARCIAL</t>
        </is>
      </c>
    </row>
    <row r="5">
      <c r="A5" s="3" t="inlineStr">
        <is>
          <t>A cozinha da Kanjō ainda não existe. Nada foi pesado numa balança, nenhum fator de</t>
        </is>
      </c>
    </row>
    <row r="6">
      <c r="A6" s="3" t="inlineStr">
        <is>
          <t>correção foi medido, nenhum lote de preparo foi pesado no fim da produção, e só os</t>
        </is>
      </c>
    </row>
    <row r="7">
      <c r="A7" s="3" t="inlineStr">
        <is>
          <t>preços marcados BRUTTUS têm nota fiscal atrás.</t>
        </is>
      </c>
    </row>
    <row r="8">
      <c r="A8" s="3" t="inlineStr"/>
    </row>
    <row r="9">
      <c r="A9" s="3" t="inlineStr">
        <is>
          <t>Toda quantidade aqui é [A PESAR]. Todo FC é [FC TABELA]. Todo rendimento de preparo</t>
        </is>
      </c>
    </row>
    <row r="10">
      <c r="A10" s="3" t="inlineStr">
        <is>
          <t>é [SEM RENDIMENTO]. Preço FICHA e MERCADO é [PREÇO DECLARADO].</t>
        </is>
      </c>
    </row>
    <row r="11">
      <c r="A11" s="3" t="inlineStr"/>
    </row>
    <row r="12">
      <c r="A12" s="3" t="inlineStr">
        <is>
          <t>Ficha parcial NÃO sustenta tabela de preço definitiva. Sustenta escolher cardápio,</t>
        </is>
      </c>
    </row>
    <row r="13">
      <c r="A13" s="3" t="inlineStr">
        <is>
          <t>dimensionar a primeira compra e estabelecer FAIXA de preço. Vira ficha cheia nos</t>
        </is>
      </c>
    </row>
    <row r="14">
      <c r="A14" s="3" t="inlineStr">
        <is>
          <t>primeiros 30 dias de operação, com balança na bancada.</t>
        </is>
      </c>
    </row>
    <row r="15">
      <c r="A15" t="inlineStr"/>
    </row>
    <row r="16">
      <c r="A16" s="2" t="inlineStr">
        <is>
          <t>O QUE VOCÊ PREENCHE</t>
        </is>
      </c>
    </row>
    <row r="17">
      <c r="A17" t="inlineStr">
        <is>
          <t>Só a aba INSUMOS: coluna C (preço de compra) e coluna F (rendimento).</t>
        </is>
      </c>
    </row>
    <row r="18">
      <c r="A18" t="inlineStr">
        <is>
          <t>Todo o resto é fórmula. Mudou o preço do salmão, mudam as 40 fichas, o CMV e o preço.</t>
        </is>
      </c>
    </row>
    <row r="19">
      <c r="A19" t="inlineStr"/>
    </row>
    <row r="20">
      <c r="A20" s="2" t="inlineStr">
        <is>
          <t>COMO O CÁLCULO DESCE</t>
        </is>
      </c>
    </row>
    <row r="21">
      <c r="A21" t="inlineStr">
        <is>
          <t>INSUMOS → SUB-RECEITAS → PREPAROS → COMPOSIÇÃO → FICHAS</t>
        </is>
      </c>
    </row>
    <row r="22">
      <c r="A22" t="inlineStr">
        <is>
          <t>Nenhuma célula de custo é digitada depois da aba INSUMOS.</t>
        </is>
      </c>
    </row>
    <row r="23">
      <c r="A23" t="inlineStr"/>
    </row>
    <row r="24">
      <c r="A24" s="2" t="inlineStr">
        <is>
          <t>FC E RENDIMENTO</t>
        </is>
      </c>
    </row>
    <row r="25">
      <c r="A25" t="inlineStr">
        <is>
          <t>FC (fator de correção) = peso bruto ÷ peso limpo. Sempre ≥ 1.</t>
        </is>
      </c>
    </row>
    <row r="26">
      <c r="A26" t="inlineStr">
        <is>
          <t>Rendimento = peso limpo ÷ peso bruto. É o mesmo número de cabeça para baixo.</t>
        </is>
      </c>
    </row>
    <row r="27">
      <c r="A27" t="inlineStr">
        <is>
          <t>Custo utilizável = preço de compra ÷ rendimento = preço × FC.</t>
        </is>
      </c>
    </row>
    <row r="28">
      <c r="A28" t="inlineStr">
        <is>
          <t>Salmão a 70% quer dizer: 1 kg comprado vira 700 g de peixe usável. Os 300 g de pele,</t>
        </is>
      </c>
    </row>
    <row r="29">
      <c r="A29" t="inlineStr">
        <is>
          <t>espinha e apara você pagou também.</t>
        </is>
      </c>
    </row>
    <row r="30">
      <c r="A30" t="inlineStr"/>
    </row>
    <row r="31">
      <c r="A31" s="2" t="inlineStr">
        <is>
          <t>CONVENÇÃO DE PESO: A FICHA DECLARA PESO SERVIDO</t>
        </is>
      </c>
    </row>
    <row r="32">
      <c r="A32" t="inlineStr">
        <is>
          <t>O encolhimento da cocção mora no rendimento dos PREPAROS, não na linha do prato.</t>
        </is>
      </c>
    </row>
    <row r="33">
      <c r="A33" t="inlineStr">
        <is>
          <t>gohan rende 2,40 kg por kg de arroz cru — os 260 g de gohan do Katsu Don já são</t>
        </is>
      </c>
    </row>
    <row r="34">
      <c r="A34" t="inlineStr">
        <is>
          <t>108 g de arroz cru custeados. Não misturar peso cru e peso servido entre fichas.</t>
        </is>
      </c>
    </row>
    <row r="35">
      <c r="A35" t="inlineStr"/>
    </row>
    <row r="36">
      <c r="A36" s="2" t="inlineStr">
        <is>
          <t>O QUE ENTRA E O QUE NÃO ENTRA</t>
        </is>
      </c>
    </row>
    <row r="37">
      <c r="A37" t="inlineStr">
        <is>
          <t>ENTRA: insumo pelo peso líquido, tempero, óleo de fritura, e a EMBALAGEM do canal.</t>
        </is>
      </c>
    </row>
    <row r="38">
      <c r="A38" t="inlineStr">
        <is>
          <t>NÃO ENTRA: mão de obra, energia, gás, aluguel, taxa de plataforma, imposto.</t>
        </is>
      </c>
    </row>
    <row r="39">
      <c r="A39" t="inlineStr">
        <is>
          <t>Custo fixo se trata no ponto de equilíbrio; taxa de canal, na margem por canal.</t>
        </is>
      </c>
    </row>
    <row r="40">
      <c r="A40" t="inlineStr">
        <is>
          <t>Sacola, hashi e guardanapo (R$ 0,87) são custo DO PEDIDO, não do item.</t>
        </is>
      </c>
    </row>
    <row r="41">
      <c r="A41" t="inlineStr"/>
    </row>
    <row r="42">
      <c r="A42" s="2" t="inlineStr">
        <is>
          <t>COMO O PREÇO É CALCULADO</t>
        </is>
      </c>
    </row>
    <row r="43">
      <c r="A43" t="inlineStr">
        <is>
          <t>Preço = custo ÷ alvo de CMV ÷ (1 − retenção − imposto).</t>
        </is>
      </c>
    </row>
    <row r="44">
      <c r="A44" t="inlineStr">
        <is>
          <t>Retenção 19% (iFood e Keeta, medido na Bruttus — não os 12% da tabela comercial).</t>
        </is>
      </c>
    </row>
    <row r="45">
      <c r="A45" t="inlineStr">
        <is>
          <t>Imposto 6% de Simples. De cada R$ 100 cobrados, entram R$ 75.</t>
        </is>
      </c>
    </row>
    <row r="46">
      <c r="A46" t="inlineStr"/>
    </row>
    <row r="47">
      <c r="A47" s="2" t="inlineStr">
        <is>
          <t>AS TRÊS FONTES DE CUSTO</t>
        </is>
      </c>
    </row>
    <row r="48">
      <c r="A48" t="inlineStr">
        <is>
          <t>BRUTTUS — custo real pago no CP de Osasco, Saipos, 12/08/2026. Tem nota atrás.</t>
        </is>
      </c>
    </row>
    <row r="49">
      <c r="A49" t="inlineStr">
        <is>
          <t>FICHA   — cotação da sua planilha. Sem nota conferida.</t>
        </is>
      </c>
    </row>
    <row r="50">
      <c r="A50" t="inlineStr">
        <is>
          <t>MERCADO — estimativa minha. Precisa virar cotação real antes de virar preço.</t>
        </is>
      </c>
    </row>
    <row r="51">
      <c r="A51" t="inlineStr"/>
    </row>
    <row r="52">
      <c r="A52" s="2" t="inlineStr">
        <is>
          <t>🔴 O QUE TRAVA A PUBLICAÇÃO: O SALMÃO, EM DUAS DIMENSÕES</t>
        </is>
      </c>
    </row>
    <row r="53">
      <c r="A53" s="3" t="inlineStr">
        <is>
          <t>Preço: sua planilha diz R$ 41,90/kg; a Bruttus paga R$ 90,00/kg em Osasco.</t>
        </is>
      </c>
    </row>
    <row r="54">
      <c r="A54" s="3" t="inlineStr">
        <is>
          <t>FC: as duas fontes usam 1,40. A faixa de referência para corte cru é 1,6 a 2,0.</t>
        </is>
      </c>
    </row>
    <row r="55">
      <c r="A55" s="3" t="inlineStr">
        <is>
          <t>Entre o melhor e o pior cenário há 2,8x no custo do insumo. Ver aba SENSIBILIDADE.</t>
        </is>
      </c>
    </row>
    <row r="56">
      <c r="A56" s="3" t="inlineStr"/>
    </row>
    <row r="57">
      <c r="A57" s="3" t="inlineStr">
        <is>
          <t>Duas perguntas ao fornecedor resolvem: quanto custa o quilo, e vem peixe inteiro ou</t>
        </is>
      </c>
    </row>
    <row r="58">
      <c r="A58" s="3" t="inlineStr">
        <is>
          <t>lombo limpo. Depois, uma balança: pese o bruto, limpe, pese o limpo. Três vezes.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9" customWidth="1" min="4" max="4"/>
    <col width="11" customWidth="1" min="5" max="5"/>
    <col width="13" customWidth="1" min="6" max="6"/>
  </cols>
  <sheetData>
    <row r="1" ht="32" customHeight="1">
      <c r="A1" s="4" t="inlineStr">
        <is>
          <t>Bebida</t>
        </is>
      </c>
      <c r="B1" s="4" t="inlineStr">
        <is>
          <t>Custo R$</t>
        </is>
      </c>
      <c r="C1" s="4" t="inlineStr">
        <is>
          <t>Preço R$</t>
        </is>
      </c>
      <c r="D1" s="4" t="inlineStr">
        <is>
          <t>CMV</t>
        </is>
      </c>
      <c r="E1" s="4" t="inlineStr">
        <is>
          <t>Sobra R$</t>
        </is>
      </c>
      <c r="F1" s="4" t="inlineStr">
        <is>
          <t>Código PDV</t>
        </is>
      </c>
    </row>
    <row r="2">
      <c r="A2" s="5" t="inlineStr">
        <is>
          <t>Coca-Cola Original 220 ml</t>
        </is>
      </c>
      <c r="B2" s="6" t="n">
        <v>2.09</v>
      </c>
      <c r="C2" s="6" t="n">
        <v>7</v>
      </c>
      <c r="D2" s="8">
        <f>B2/C2</f>
        <v/>
      </c>
      <c r="E2" s="6">
        <f>C2*0.75-B2</f>
        <v/>
      </c>
      <c r="F2" s="5" t="inlineStr">
        <is>
          <t>8482775</t>
        </is>
      </c>
    </row>
    <row r="3">
      <c r="A3" t="inlineStr">
        <is>
          <t>Coca-Cola sem Açúcar 220 ml</t>
        </is>
      </c>
      <c r="B3" s="10" t="n">
        <v>2.09</v>
      </c>
      <c r="C3" s="10" t="n">
        <v>7</v>
      </c>
      <c r="D3" s="12">
        <f>B3/C3</f>
        <v/>
      </c>
      <c r="E3" s="10">
        <f>C3*0.75-B3</f>
        <v/>
      </c>
      <c r="F3" t="inlineStr">
        <is>
          <t>8482777</t>
        </is>
      </c>
    </row>
    <row r="4">
      <c r="A4" s="5" t="inlineStr">
        <is>
          <t>Fanta Guaraná 220 ml</t>
        </is>
      </c>
      <c r="B4" s="6" t="n">
        <v>1.92</v>
      </c>
      <c r="C4" s="6" t="n">
        <v>7</v>
      </c>
      <c r="D4" s="8">
        <f>B4/C4</f>
        <v/>
      </c>
      <c r="E4" s="6">
        <f>C4*0.75-B4</f>
        <v/>
      </c>
      <c r="F4" s="5" t="inlineStr">
        <is>
          <t>8482779</t>
        </is>
      </c>
    </row>
    <row r="5">
      <c r="A5" t="inlineStr">
        <is>
          <t>Suco Kapo Uva 200 ml</t>
        </is>
      </c>
      <c r="B5" s="10" t="n">
        <v>2.42</v>
      </c>
      <c r="C5" s="10" t="n">
        <v>8</v>
      </c>
      <c r="D5" s="12">
        <f>B5/C5</f>
        <v/>
      </c>
      <c r="E5" s="10">
        <f>C5*0.75-B5</f>
        <v/>
      </c>
      <c r="F5" t="inlineStr">
        <is>
          <t>31265535</t>
        </is>
      </c>
    </row>
    <row r="6">
      <c r="A6" s="5" t="inlineStr">
        <is>
          <t>Água Crystal sem Gás 500 ml</t>
        </is>
      </c>
      <c r="B6" s="6" t="n">
        <v>1.58</v>
      </c>
      <c r="C6" s="6" t="n">
        <v>7.5</v>
      </c>
      <c r="D6" s="8">
        <f>B6/C6</f>
        <v/>
      </c>
      <c r="E6" s="6">
        <f>C6*0.75-B6</f>
        <v/>
      </c>
      <c r="F6" s="5" t="inlineStr">
        <is>
          <t>8482769</t>
        </is>
      </c>
    </row>
    <row r="7">
      <c r="A7" t="inlineStr">
        <is>
          <t>Água Crystal com Gás 500 ml</t>
        </is>
      </c>
      <c r="B7" s="10" t="n">
        <v>2.1</v>
      </c>
      <c r="C7" s="10" t="n">
        <v>7.5</v>
      </c>
      <c r="D7" s="12">
        <f>B7/C7</f>
        <v/>
      </c>
      <c r="E7" s="10">
        <f>C7*0.75-B7</f>
        <v/>
      </c>
      <c r="F7" t="inlineStr">
        <is>
          <t>8482765</t>
        </is>
      </c>
    </row>
    <row r="8">
      <c r="A8" s="5" t="inlineStr">
        <is>
          <t>Coca-Cola Original 2 L</t>
        </is>
      </c>
      <c r="B8" s="6" t="n">
        <v>9.94</v>
      </c>
      <c r="C8" s="6" t="n">
        <v>19</v>
      </c>
      <c r="D8" s="8">
        <f>B8/C8</f>
        <v/>
      </c>
      <c r="E8" s="6">
        <f>C8*0.75-B8</f>
        <v/>
      </c>
      <c r="F8" s="5" t="inlineStr">
        <is>
          <t>8482781</t>
        </is>
      </c>
    </row>
    <row r="9">
      <c r="A9" t="inlineStr">
        <is>
          <t>Coca-Cola sem Açúcar 2 L</t>
        </is>
      </c>
      <c r="B9" s="10" t="n">
        <v>6.83</v>
      </c>
      <c r="C9" s="10" t="n">
        <v>19</v>
      </c>
      <c r="D9" s="12">
        <f>B9/C9</f>
        <v/>
      </c>
      <c r="E9" s="10">
        <f>C9*0.75-B9</f>
        <v/>
      </c>
      <c r="F9" t="inlineStr">
        <is>
          <t>31944515</t>
        </is>
      </c>
    </row>
    <row r="10">
      <c r="A10" s="5" t="inlineStr">
        <is>
          <t>Fanta Guaraná 2 L</t>
        </is>
      </c>
      <c r="B10" s="6" t="n">
        <v>7.77</v>
      </c>
      <c r="C10" s="6" t="n">
        <v>17</v>
      </c>
      <c r="D10" s="8">
        <f>B10/C10</f>
        <v/>
      </c>
      <c r="E10" s="6">
        <f>C10*0.75-B10</f>
        <v/>
      </c>
      <c r="F10" s="5" t="inlineStr">
        <is>
          <t>8482783</t>
        </is>
      </c>
    </row>
    <row r="11">
      <c r="A11" t="inlineStr">
        <is>
          <t>Monster Energy 473 ml</t>
        </is>
      </c>
      <c r="B11" s="10" t="n">
        <v>8.24</v>
      </c>
      <c r="C11" s="10" t="n">
        <v>14</v>
      </c>
      <c r="D11" s="12">
        <f>B11/C11</f>
        <v/>
      </c>
      <c r="E11" s="10">
        <f>C11*0.75-B11</f>
        <v/>
      </c>
      <c r="F11" t="inlineStr">
        <is>
          <t>32975443</t>
        </is>
      </c>
    </row>
    <row r="12">
      <c r="A12" s="5" t="inlineStr">
        <is>
          <t>Monster Zero Açúcar 473 ml</t>
        </is>
      </c>
      <c r="B12" s="6" t="n">
        <v>8.24</v>
      </c>
      <c r="C12" s="6" t="n">
        <v>14</v>
      </c>
      <c r="D12" s="8">
        <f>B12/C12</f>
        <v/>
      </c>
      <c r="E12" s="6">
        <f>C12*0.75-B12</f>
        <v/>
      </c>
      <c r="F12" s="5" t="inlineStr">
        <is>
          <t>25356490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1" customWidth="1" min="2" max="2"/>
    <col width="15" customWidth="1" min="3" max="3"/>
    <col width="9" customWidth="1" min="4" max="4"/>
    <col width="8" customWidth="1" min="5" max="5"/>
    <col width="12" customWidth="1" min="6" max="6"/>
    <col width="15" customWidth="1" min="7" max="7"/>
    <col width="30" customWidth="1" min="8" max="8"/>
  </cols>
  <sheetData>
    <row r="1" ht="32" customHeight="1">
      <c r="A1" s="4" t="inlineStr">
        <is>
          <t>Insumo</t>
        </is>
      </c>
      <c r="B1" s="4" t="inlineStr">
        <is>
          <t>Fonte</t>
        </is>
      </c>
      <c r="C1" s="4" t="inlineStr">
        <is>
          <t>Preço de compra</t>
        </is>
      </c>
      <c r="D1" s="4" t="inlineStr">
        <is>
          <t>Unidade</t>
        </is>
      </c>
      <c r="E1" s="4" t="inlineStr">
        <is>
          <t>FC</t>
        </is>
      </c>
      <c r="F1" s="4" t="inlineStr">
        <is>
          <t>Rendimento</t>
        </is>
      </c>
      <c r="G1" s="4" t="inlineStr">
        <is>
          <t>Custo utilizável</t>
        </is>
      </c>
      <c r="H1" s="4" t="inlineStr">
        <is>
          <t>Marcações</t>
        </is>
      </c>
    </row>
    <row r="2">
      <c r="A2" s="5" t="inlineStr">
        <is>
          <t>Acelga</t>
        </is>
      </c>
      <c r="B2" s="5" t="inlineStr">
        <is>
          <t>FICHA</t>
        </is>
      </c>
      <c r="C2" s="6" t="n">
        <v>3.59</v>
      </c>
      <c r="D2" s="5" t="inlineStr">
        <is>
          <t>kg</t>
        </is>
      </c>
      <c r="E2" s="7">
        <f>1/F2</f>
        <v/>
      </c>
      <c r="F2" s="8" t="n">
        <v>0.9</v>
      </c>
      <c r="G2" s="9">
        <f>C2/F2</f>
        <v/>
      </c>
      <c r="H2" s="5" t="inlineStr">
        <is>
          <t>[FC TABELA] [PREÇO DECLARADO]</t>
        </is>
      </c>
    </row>
    <row r="3">
      <c r="A3" t="inlineStr">
        <is>
          <t>Acem</t>
        </is>
      </c>
      <c r="B3" t="inlineStr">
        <is>
          <t>BRUTTUS</t>
        </is>
      </c>
      <c r="C3" s="10" t="n">
        <v>32</v>
      </c>
      <c r="D3" t="inlineStr">
        <is>
          <t>kg</t>
        </is>
      </c>
      <c r="E3" s="11">
        <f>1/F3</f>
        <v/>
      </c>
      <c r="F3" s="12" t="n">
        <v>0.88</v>
      </c>
      <c r="G3" s="13">
        <f>C3/F3</f>
        <v/>
      </c>
      <c r="H3" t="inlineStr">
        <is>
          <t>[FC TABELA]</t>
        </is>
      </c>
    </row>
    <row r="4">
      <c r="A4" s="5" t="inlineStr">
        <is>
          <t>Acucar</t>
        </is>
      </c>
      <c r="B4" s="5" t="inlineStr">
        <is>
          <t>BRUTTUS</t>
        </is>
      </c>
      <c r="C4" s="6" t="n">
        <v>4.1</v>
      </c>
      <c r="D4" s="5" t="inlineStr">
        <is>
          <t>kg</t>
        </is>
      </c>
      <c r="E4" s="7">
        <f>1/F4</f>
        <v/>
      </c>
      <c r="F4" s="8" t="n">
        <v>1</v>
      </c>
      <c r="G4" s="9">
        <f>C4/F4</f>
        <v/>
      </c>
      <c r="H4" s="5" t="inlineStr"/>
    </row>
    <row r="5">
      <c r="A5" t="inlineStr">
        <is>
          <t>Acucar Mascavo</t>
        </is>
      </c>
      <c r="B5" t="inlineStr">
        <is>
          <t>BRUTTUS</t>
        </is>
      </c>
      <c r="C5" s="10" t="n">
        <v>12.6</v>
      </c>
      <c r="D5" t="inlineStr">
        <is>
          <t>kg</t>
        </is>
      </c>
      <c r="E5" s="11">
        <f>1/F5</f>
        <v/>
      </c>
      <c r="F5" s="12" t="n">
        <v>1</v>
      </c>
      <c r="G5" s="13">
        <f>C5/F5</f>
        <v/>
      </c>
      <c r="H5" t="inlineStr"/>
    </row>
    <row r="6">
      <c r="A6" s="5" t="inlineStr">
        <is>
          <t>Alho</t>
        </is>
      </c>
      <c r="B6" s="5" t="inlineStr">
        <is>
          <t>BRUTTUS</t>
        </is>
      </c>
      <c r="C6" s="6" t="n">
        <v>19</v>
      </c>
      <c r="D6" s="5" t="inlineStr">
        <is>
          <t>kg</t>
        </is>
      </c>
      <c r="E6" s="7">
        <f>1/F6</f>
        <v/>
      </c>
      <c r="F6" s="8" t="n">
        <v>1</v>
      </c>
      <c r="G6" s="9">
        <f>C6/F6</f>
        <v/>
      </c>
      <c r="H6" s="5" t="inlineStr"/>
    </row>
    <row r="7">
      <c r="A7" t="inlineStr">
        <is>
          <t>Amendoim</t>
        </is>
      </c>
      <c r="B7" t="inlineStr">
        <is>
          <t>BRUTTUS</t>
        </is>
      </c>
      <c r="C7" s="10" t="n">
        <v>16.28</v>
      </c>
      <c r="D7" t="inlineStr">
        <is>
          <t>kg</t>
        </is>
      </c>
      <c r="E7" s="11">
        <f>1/F7</f>
        <v/>
      </c>
      <c r="F7" s="12" t="n">
        <v>1</v>
      </c>
      <c r="G7" s="13">
        <f>C7/F7</f>
        <v/>
      </c>
      <c r="H7" t="inlineStr"/>
    </row>
    <row r="8">
      <c r="A8" s="5" t="inlineStr">
        <is>
          <t>Amido</t>
        </is>
      </c>
      <c r="B8" s="5" t="inlineStr">
        <is>
          <t>BRUTTUS</t>
        </is>
      </c>
      <c r="C8" s="6" t="n">
        <v>7.76</v>
      </c>
      <c r="D8" s="5" t="inlineStr">
        <is>
          <t>kg</t>
        </is>
      </c>
      <c r="E8" s="7">
        <f>1/F8</f>
        <v/>
      </c>
      <c r="F8" s="8" t="n">
        <v>1</v>
      </c>
      <c r="G8" s="9">
        <f>C8/F8</f>
        <v/>
      </c>
      <c r="H8" s="5" t="inlineStr"/>
    </row>
    <row r="9">
      <c r="A9" t="inlineStr">
        <is>
          <t>Anis Estrelado</t>
        </is>
      </c>
      <c r="B9" t="inlineStr">
        <is>
          <t>MERCADO</t>
        </is>
      </c>
      <c r="C9" s="10" t="n">
        <v>180</v>
      </c>
      <c r="D9" t="inlineStr">
        <is>
          <t>kg</t>
        </is>
      </c>
      <c r="E9" s="11">
        <f>1/F9</f>
        <v/>
      </c>
      <c r="F9" s="12" t="n">
        <v>1</v>
      </c>
      <c r="G9" s="13">
        <f>C9/F9</f>
        <v/>
      </c>
      <c r="H9" t="inlineStr">
        <is>
          <t>[PREÇO DECLARADO]</t>
        </is>
      </c>
    </row>
    <row r="10">
      <c r="A10" s="5" t="inlineStr">
        <is>
          <t>Arroz Japones</t>
        </is>
      </c>
      <c r="B10" s="5" t="inlineStr">
        <is>
          <t>BRUTTUS</t>
        </is>
      </c>
      <c r="C10" s="6" t="n">
        <v>10.1</v>
      </c>
      <c r="D10" s="5" t="inlineStr">
        <is>
          <t>kg</t>
        </is>
      </c>
      <c r="E10" s="7">
        <f>1/F10</f>
        <v/>
      </c>
      <c r="F10" s="8" t="n">
        <v>1</v>
      </c>
      <c r="G10" s="9">
        <f>C10/F10</f>
        <v/>
      </c>
      <c r="H10" s="5" t="inlineStr"/>
    </row>
    <row r="11">
      <c r="A11" t="inlineStr">
        <is>
          <t>Asa Frango</t>
        </is>
      </c>
      <c r="B11" t="inlineStr">
        <is>
          <t>MERCADO</t>
        </is>
      </c>
      <c r="C11" s="10" t="n">
        <v>16</v>
      </c>
      <c r="D11" t="inlineStr">
        <is>
          <t>kg</t>
        </is>
      </c>
      <c r="E11" s="11">
        <f>1/F11</f>
        <v/>
      </c>
      <c r="F11" s="12" t="n">
        <v>0.85</v>
      </c>
      <c r="G11" s="13">
        <f>C11/F11</f>
        <v/>
      </c>
      <c r="H11" t="inlineStr">
        <is>
          <t>[FC TABELA] [PREÇO DECLARADO]</t>
        </is>
      </c>
    </row>
    <row r="12">
      <c r="A12" s="5" t="inlineStr">
        <is>
          <t>Avocado</t>
        </is>
      </c>
      <c r="B12" s="5" t="inlineStr">
        <is>
          <t>FICHA</t>
        </is>
      </c>
      <c r="C12" s="6" t="n">
        <v>4.83</v>
      </c>
      <c r="D12" s="5" t="inlineStr">
        <is>
          <t>kg</t>
        </is>
      </c>
      <c r="E12" s="7">
        <f>1/F12</f>
        <v/>
      </c>
      <c r="F12" s="8" t="n">
        <v>0.7</v>
      </c>
      <c r="G12" s="9">
        <f>C12/F12</f>
        <v/>
      </c>
      <c r="H12" s="5" t="inlineStr">
        <is>
          <t>[FC TABELA] [PREÇO DECLARADO]</t>
        </is>
      </c>
    </row>
    <row r="13">
      <c r="A13" t="inlineStr">
        <is>
          <t>Banana</t>
        </is>
      </c>
      <c r="B13" t="inlineStr">
        <is>
          <t>MERCADO</t>
        </is>
      </c>
      <c r="C13" s="10" t="n">
        <v>5</v>
      </c>
      <c r="D13" t="inlineStr">
        <is>
          <t>kg</t>
        </is>
      </c>
      <c r="E13" s="11">
        <f>1/F13</f>
        <v/>
      </c>
      <c r="F13" s="12" t="n">
        <v>0.65</v>
      </c>
      <c r="G13" s="13">
        <f>C13/F13</f>
        <v/>
      </c>
      <c r="H13" t="inlineStr">
        <is>
          <t>[FC TABELA] [PREÇO DECLARADO]</t>
        </is>
      </c>
    </row>
    <row r="14">
      <c r="A14" s="5" t="inlineStr">
        <is>
          <t>Brocolis</t>
        </is>
      </c>
      <c r="B14" s="5" t="inlineStr">
        <is>
          <t>BRUTTUS</t>
        </is>
      </c>
      <c r="C14" s="6" t="n">
        <v>14</v>
      </c>
      <c r="D14" s="5" t="inlineStr">
        <is>
          <t>kg</t>
        </is>
      </c>
      <c r="E14" s="7">
        <f>1/F14</f>
        <v/>
      </c>
      <c r="F14" s="8" t="n">
        <v>0.7</v>
      </c>
      <c r="G14" s="9">
        <f>C14/F14</f>
        <v/>
      </c>
      <c r="H14" s="5" t="inlineStr">
        <is>
          <t>[FC TABELA]</t>
        </is>
      </c>
    </row>
    <row r="15">
      <c r="A15" t="inlineStr">
        <is>
          <t>Broto Feijao</t>
        </is>
      </c>
      <c r="B15" t="inlineStr">
        <is>
          <t>MERCADO</t>
        </is>
      </c>
      <c r="C15" s="10" t="n">
        <v>8</v>
      </c>
      <c r="D15" t="inlineStr">
        <is>
          <t>kg</t>
        </is>
      </c>
      <c r="E15" s="11">
        <f>1/F15</f>
        <v/>
      </c>
      <c r="F15" s="12" t="n">
        <v>0.9</v>
      </c>
      <c r="G15" s="13">
        <f>C15/F15</f>
        <v/>
      </c>
      <c r="H15" t="inlineStr">
        <is>
          <t>[FC TABELA] [PREÇO DECLARADO]</t>
        </is>
      </c>
    </row>
    <row r="16">
      <c r="A16" s="5" t="inlineStr">
        <is>
          <t>Camarao</t>
        </is>
      </c>
      <c r="B16" s="5" t="inlineStr">
        <is>
          <t>FICHA</t>
        </is>
      </c>
      <c r="C16" s="6" t="n">
        <v>58</v>
      </c>
      <c r="D16" s="5" t="inlineStr">
        <is>
          <t>kg</t>
        </is>
      </c>
      <c r="E16" s="7">
        <f>1/F16</f>
        <v/>
      </c>
      <c r="F16" s="8" t="n">
        <v>1</v>
      </c>
      <c r="G16" s="9">
        <f>C16/F16</f>
        <v/>
      </c>
      <c r="H16" s="5" t="inlineStr">
        <is>
          <t>[PREÇO DECLARADO]</t>
        </is>
      </c>
    </row>
    <row r="17">
      <c r="A17" t="inlineStr">
        <is>
          <t>Canela</t>
        </is>
      </c>
      <c r="B17" t="inlineStr">
        <is>
          <t>FICHA</t>
        </is>
      </c>
      <c r="C17" s="10" t="n">
        <v>22.7</v>
      </c>
      <c r="D17" t="inlineStr">
        <is>
          <t>kg</t>
        </is>
      </c>
      <c r="E17" s="11">
        <f>1/F17</f>
        <v/>
      </c>
      <c r="F17" s="12" t="n">
        <v>1</v>
      </c>
      <c r="G17" s="13">
        <f>C17/F17</f>
        <v/>
      </c>
      <c r="H17" t="inlineStr">
        <is>
          <t>[PREÇO DECLARADO]</t>
        </is>
      </c>
    </row>
    <row r="18">
      <c r="A18" s="5" t="inlineStr">
        <is>
          <t>Capim Limao</t>
        </is>
      </c>
      <c r="B18" s="5" t="inlineStr">
        <is>
          <t>MERCADO</t>
        </is>
      </c>
      <c r="C18" s="6" t="n">
        <v>35</v>
      </c>
      <c r="D18" s="5" t="inlineStr">
        <is>
          <t>kg</t>
        </is>
      </c>
      <c r="E18" s="7">
        <f>1/F18</f>
        <v/>
      </c>
      <c r="F18" s="8" t="n">
        <v>0.6</v>
      </c>
      <c r="G18" s="9">
        <f>C18/F18</f>
        <v/>
      </c>
      <c r="H18" s="5" t="inlineStr">
        <is>
          <t>[FC TABELA] [PREÇO DECLARADO]</t>
        </is>
      </c>
    </row>
    <row r="19">
      <c r="A19" t="inlineStr">
        <is>
          <t>Castanha Caju</t>
        </is>
      </c>
      <c r="B19" t="inlineStr">
        <is>
          <t>MERCADO</t>
        </is>
      </c>
      <c r="C19" s="10" t="n">
        <v>60</v>
      </c>
      <c r="D19" t="inlineStr">
        <is>
          <t>kg</t>
        </is>
      </c>
      <c r="E19" s="11">
        <f>1/F19</f>
        <v/>
      </c>
      <c r="F19" s="12" t="n">
        <v>1</v>
      </c>
      <c r="G19" s="13">
        <f>C19/F19</f>
        <v/>
      </c>
      <c r="H19" t="inlineStr">
        <is>
          <t>[PREÇO DECLARADO]</t>
        </is>
      </c>
    </row>
    <row r="20">
      <c r="A20" s="5" t="inlineStr">
        <is>
          <t>Cebola</t>
        </is>
      </c>
      <c r="B20" s="5" t="inlineStr">
        <is>
          <t>BRUTTUS</t>
        </is>
      </c>
      <c r="C20" s="6" t="n">
        <v>3.88</v>
      </c>
      <c r="D20" s="5" t="inlineStr">
        <is>
          <t>kg</t>
        </is>
      </c>
      <c r="E20" s="7">
        <f>1/F20</f>
        <v/>
      </c>
      <c r="F20" s="8" t="n">
        <v>0.9</v>
      </c>
      <c r="G20" s="9">
        <f>C20/F20</f>
        <v/>
      </c>
      <c r="H20" s="5" t="inlineStr">
        <is>
          <t>[FC TABELA]</t>
        </is>
      </c>
    </row>
    <row r="21">
      <c r="A21" t="inlineStr">
        <is>
          <t>Cebola Roxa</t>
        </is>
      </c>
      <c r="B21" t="inlineStr">
        <is>
          <t>BRUTTUS</t>
        </is>
      </c>
      <c r="C21" s="10" t="n">
        <v>5.55</v>
      </c>
      <c r="D21" t="inlineStr">
        <is>
          <t>kg</t>
        </is>
      </c>
      <c r="E21" s="11">
        <f>1/F21</f>
        <v/>
      </c>
      <c r="F21" s="12" t="n">
        <v>0.9</v>
      </c>
      <c r="G21" s="13">
        <f>C21/F21</f>
        <v/>
      </c>
      <c r="H21" t="inlineStr">
        <is>
          <t>[FC TABELA]</t>
        </is>
      </c>
    </row>
    <row r="22">
      <c r="A22" s="5" t="inlineStr">
        <is>
          <t>Cebolinha</t>
        </is>
      </c>
      <c r="B22" s="5" t="inlineStr">
        <is>
          <t>FICHA</t>
        </is>
      </c>
      <c r="C22" s="6" t="n">
        <v>28</v>
      </c>
      <c r="D22" s="5" t="inlineStr">
        <is>
          <t>kg</t>
        </is>
      </c>
      <c r="E22" s="7">
        <f>1/F22</f>
        <v/>
      </c>
      <c r="F22" s="8" t="n">
        <v>0.9</v>
      </c>
      <c r="G22" s="9">
        <f>C22/F22</f>
        <v/>
      </c>
      <c r="H22" s="5" t="inlineStr">
        <is>
          <t>[FC TABELA] [PREÇO DECLARADO]</t>
        </is>
      </c>
    </row>
    <row r="23">
      <c r="A23" t="inlineStr">
        <is>
          <t>Cenoura</t>
        </is>
      </c>
      <c r="B23" t="inlineStr">
        <is>
          <t>BRUTTUS</t>
        </is>
      </c>
      <c r="C23" s="10" t="n">
        <v>9.289999999999999</v>
      </c>
      <c r="D23" t="inlineStr">
        <is>
          <t>kg</t>
        </is>
      </c>
      <c r="E23" s="11">
        <f>1/F23</f>
        <v/>
      </c>
      <c r="F23" s="12" t="n">
        <v>0.9</v>
      </c>
      <c r="G23" s="13">
        <f>C23/F23</f>
        <v/>
      </c>
      <c r="H23" t="inlineStr">
        <is>
          <t>[FC TABELA]</t>
        </is>
      </c>
    </row>
    <row r="24">
      <c r="A24" s="5" t="inlineStr">
        <is>
          <t>Coentro</t>
        </is>
      </c>
      <c r="B24" s="5" t="inlineStr">
        <is>
          <t>MERCADO</t>
        </is>
      </c>
      <c r="C24" s="6" t="n">
        <v>30</v>
      </c>
      <c r="D24" s="5" t="inlineStr">
        <is>
          <t>kg</t>
        </is>
      </c>
      <c r="E24" s="7">
        <f>1/F24</f>
        <v/>
      </c>
      <c r="F24" s="8" t="n">
        <v>0.8</v>
      </c>
      <c r="G24" s="9">
        <f>C24/F24</f>
        <v/>
      </c>
      <c r="H24" s="5" t="inlineStr">
        <is>
          <t>[FC TABELA] [PREÇO DECLARADO]</t>
        </is>
      </c>
    </row>
    <row r="25">
      <c r="A25" t="inlineStr">
        <is>
          <t>Costela Bovina</t>
        </is>
      </c>
      <c r="B25" t="inlineStr">
        <is>
          <t>MERCADO</t>
        </is>
      </c>
      <c r="C25" s="10" t="n">
        <v>32</v>
      </c>
      <c r="D25" t="inlineStr">
        <is>
          <t>kg</t>
        </is>
      </c>
      <c r="E25" s="11">
        <f>1/F25</f>
        <v/>
      </c>
      <c r="F25" s="12" t="n">
        <v>0.7</v>
      </c>
      <c r="G25" s="13">
        <f>C25/F25</f>
        <v/>
      </c>
      <c r="H25" t="inlineStr">
        <is>
          <t>[FC TABELA] [PREÇO DECLARADO]</t>
        </is>
      </c>
    </row>
    <row r="26">
      <c r="A26" s="5" t="inlineStr">
        <is>
          <t>Couve</t>
        </is>
      </c>
      <c r="B26" s="5" t="inlineStr">
        <is>
          <t>BRUTTUS</t>
        </is>
      </c>
      <c r="C26" s="6" t="n">
        <v>10</v>
      </c>
      <c r="D26" s="5" t="inlineStr">
        <is>
          <t>kg</t>
        </is>
      </c>
      <c r="E26" s="7">
        <f>1/F26</f>
        <v/>
      </c>
      <c r="F26" s="8" t="n">
        <v>0.8</v>
      </c>
      <c r="G26" s="9">
        <f>C26/F26</f>
        <v/>
      </c>
      <c r="H26" s="5" t="inlineStr">
        <is>
          <t>[FC TABELA]</t>
        </is>
      </c>
    </row>
    <row r="27">
      <c r="A27" t="inlineStr">
        <is>
          <t>Cream Cheese</t>
        </is>
      </c>
      <c r="B27" t="inlineStr">
        <is>
          <t>FICHA</t>
        </is>
      </c>
      <c r="C27" s="10" t="n">
        <v>25.99</v>
      </c>
      <c r="D27" t="inlineStr">
        <is>
          <t>kg</t>
        </is>
      </c>
      <c r="E27" s="11">
        <f>1/F27</f>
        <v/>
      </c>
      <c r="F27" s="12" t="n">
        <v>1</v>
      </c>
      <c r="G27" s="13">
        <f>C27/F27</f>
        <v/>
      </c>
      <c r="H27" t="inlineStr">
        <is>
          <t>[PREÇO DECLARADO]</t>
        </is>
      </c>
    </row>
    <row r="28">
      <c r="A28" s="5" t="inlineStr">
        <is>
          <t>Curry Japones</t>
        </is>
      </c>
      <c r="B28" s="5" t="inlineStr">
        <is>
          <t>MERCADO</t>
        </is>
      </c>
      <c r="C28" s="6" t="n">
        <v>45</v>
      </c>
      <c r="D28" s="5" t="inlineStr">
        <is>
          <t>kg</t>
        </is>
      </c>
      <c r="E28" s="7">
        <f>1/F28</f>
        <v/>
      </c>
      <c r="F28" s="8" t="n">
        <v>1</v>
      </c>
      <c r="G28" s="9">
        <f>C28/F28</f>
        <v/>
      </c>
      <c r="H28" s="5" t="inlineStr">
        <is>
          <t>[PREÇO DECLARADO]</t>
        </is>
      </c>
    </row>
    <row r="29">
      <c r="A29" t="inlineStr">
        <is>
          <t>Curry Verde</t>
        </is>
      </c>
      <c r="B29" t="inlineStr">
        <is>
          <t>MERCADO</t>
        </is>
      </c>
      <c r="C29" s="10" t="n">
        <v>60</v>
      </c>
      <c r="D29" t="inlineStr">
        <is>
          <t>kg</t>
        </is>
      </c>
      <c r="E29" s="11">
        <f>1/F29</f>
        <v/>
      </c>
      <c r="F29" s="12" t="n">
        <v>1</v>
      </c>
      <c r="G29" s="13">
        <f>C29/F29</f>
        <v/>
      </c>
      <c r="H29" t="inlineStr">
        <is>
          <t>[PREÇO DECLARADO]</t>
        </is>
      </c>
    </row>
    <row r="30">
      <c r="A30" s="5" t="inlineStr">
        <is>
          <t>Disco Guioza</t>
        </is>
      </c>
      <c r="B30" s="5" t="inlineStr">
        <is>
          <t>MERCADO</t>
        </is>
      </c>
      <c r="C30" s="6" t="n">
        <v>0.25</v>
      </c>
      <c r="D30" s="5" t="inlineStr">
        <is>
          <t>un</t>
        </is>
      </c>
      <c r="E30" s="7">
        <f>1/F30</f>
        <v/>
      </c>
      <c r="F30" s="8" t="n">
        <v>1</v>
      </c>
      <c r="G30" s="9">
        <f>C30/F30</f>
        <v/>
      </c>
      <c r="H30" s="5" t="inlineStr">
        <is>
          <t>[PREÇO DECLARADO]</t>
        </is>
      </c>
    </row>
    <row r="31">
      <c r="A31" t="inlineStr">
        <is>
          <t>Doubanjiang</t>
        </is>
      </c>
      <c r="B31" t="inlineStr">
        <is>
          <t>MERCADO</t>
        </is>
      </c>
      <c r="C31" s="10" t="n">
        <v>40</v>
      </c>
      <c r="D31" t="inlineStr">
        <is>
          <t>kg</t>
        </is>
      </c>
      <c r="E31" s="11">
        <f>1/F31</f>
        <v/>
      </c>
      <c r="F31" s="12" t="n">
        <v>1</v>
      </c>
      <c r="G31" s="13">
        <f>C31/F31</f>
        <v/>
      </c>
      <c r="H31" t="inlineStr">
        <is>
          <t>[PREÇO DECLARADO]</t>
        </is>
      </c>
    </row>
    <row r="32">
      <c r="A32" s="5" t="inlineStr">
        <is>
          <t>Edamame</t>
        </is>
      </c>
      <c r="B32" s="5" t="inlineStr">
        <is>
          <t>FICHA</t>
        </is>
      </c>
      <c r="C32" s="6" t="n">
        <v>27.5</v>
      </c>
      <c r="D32" s="5" t="inlineStr">
        <is>
          <t>kg</t>
        </is>
      </c>
      <c r="E32" s="7">
        <f>1/F32</f>
        <v/>
      </c>
      <c r="F32" s="8" t="n">
        <v>1</v>
      </c>
      <c r="G32" s="9">
        <f>C32/F32</f>
        <v/>
      </c>
      <c r="H32" s="5" t="inlineStr">
        <is>
          <t>[PREÇO DECLARADO]</t>
        </is>
      </c>
    </row>
    <row r="33">
      <c r="A33" t="inlineStr">
        <is>
          <t>Farinha Trigo</t>
        </is>
      </c>
      <c r="B33" t="inlineStr">
        <is>
          <t>BRUTTUS</t>
        </is>
      </c>
      <c r="C33" s="10" t="n">
        <v>2.9</v>
      </c>
      <c r="D33" t="inlineStr">
        <is>
          <t>kg</t>
        </is>
      </c>
      <c r="E33" s="11">
        <f>1/F33</f>
        <v/>
      </c>
      <c r="F33" s="12" t="n">
        <v>1</v>
      </c>
      <c r="G33" s="13">
        <f>C33/F33</f>
        <v/>
      </c>
      <c r="H33" t="inlineStr"/>
    </row>
    <row r="34">
      <c r="A34" s="5" t="inlineStr">
        <is>
          <t>Gengibre</t>
        </is>
      </c>
      <c r="B34" s="5" t="inlineStr">
        <is>
          <t>BRUTTUS</t>
        </is>
      </c>
      <c r="C34" s="6" t="n">
        <v>15</v>
      </c>
      <c r="D34" s="5" t="inlineStr">
        <is>
          <t>kg</t>
        </is>
      </c>
      <c r="E34" s="7">
        <f>1/F34</f>
        <v/>
      </c>
      <c r="F34" s="8" t="n">
        <v>0.85</v>
      </c>
      <c r="G34" s="9">
        <f>C34/F34</f>
        <v/>
      </c>
      <c r="H34" s="5" t="inlineStr">
        <is>
          <t>[FC TABELA]</t>
        </is>
      </c>
    </row>
    <row r="35">
      <c r="A35" t="inlineStr">
        <is>
          <t>Gergelim</t>
        </is>
      </c>
      <c r="B35" t="inlineStr">
        <is>
          <t>BRUTTUS</t>
        </is>
      </c>
      <c r="C35" s="10" t="n">
        <v>32</v>
      </c>
      <c r="D35" t="inlineStr">
        <is>
          <t>kg</t>
        </is>
      </c>
      <c r="E35" s="11">
        <f>1/F35</f>
        <v/>
      </c>
      <c r="F35" s="12" t="n">
        <v>1</v>
      </c>
      <c r="G35" s="13">
        <f>C35/F35</f>
        <v/>
      </c>
      <c r="H35" t="inlineStr"/>
    </row>
    <row r="36">
      <c r="A36" s="5" t="inlineStr">
        <is>
          <t>Gergelim Preto</t>
        </is>
      </c>
      <c r="B36" s="5" t="inlineStr">
        <is>
          <t>FICHA</t>
        </is>
      </c>
      <c r="C36" s="6" t="n">
        <v>14.3</v>
      </c>
      <c r="D36" s="5" t="inlineStr">
        <is>
          <t>kg</t>
        </is>
      </c>
      <c r="E36" s="7">
        <f>1/F36</f>
        <v/>
      </c>
      <c r="F36" s="8" t="n">
        <v>1</v>
      </c>
      <c r="G36" s="9">
        <f>C36/F36</f>
        <v/>
      </c>
      <c r="H36" s="5" t="inlineStr">
        <is>
          <t>[PREÇO DECLARADO]</t>
        </is>
      </c>
    </row>
    <row r="37">
      <c r="A37" t="inlineStr">
        <is>
          <t>Gochujang</t>
        </is>
      </c>
      <c r="B37" t="inlineStr">
        <is>
          <t>MERCADO</t>
        </is>
      </c>
      <c r="C37" s="10" t="n">
        <v>45</v>
      </c>
      <c r="D37" t="inlineStr">
        <is>
          <t>kg</t>
        </is>
      </c>
      <c r="E37" s="11">
        <f>1/F37</f>
        <v/>
      </c>
      <c r="F37" s="12" t="n">
        <v>1</v>
      </c>
      <c r="G37" s="13">
        <f>C37/F37</f>
        <v/>
      </c>
      <c r="H37" t="inlineStr">
        <is>
          <t>[PREÇO DECLARADO]</t>
        </is>
      </c>
    </row>
    <row r="38">
      <c r="A38" s="5" t="inlineStr">
        <is>
          <t>Hondashi</t>
        </is>
      </c>
      <c r="B38" s="5" t="inlineStr">
        <is>
          <t>FICHA</t>
        </is>
      </c>
      <c r="C38" s="6" t="n">
        <v>99.90000000000001</v>
      </c>
      <c r="D38" s="5" t="inlineStr">
        <is>
          <t>kg</t>
        </is>
      </c>
      <c r="E38" s="7">
        <f>1/F38</f>
        <v/>
      </c>
      <c r="F38" s="8" t="n">
        <v>1</v>
      </c>
      <c r="G38" s="9">
        <f>C38/F38</f>
        <v/>
      </c>
      <c r="H38" s="5" t="inlineStr">
        <is>
          <t>[PREÇO DECLARADO]</t>
        </is>
      </c>
    </row>
    <row r="39">
      <c r="A39" t="inlineStr">
        <is>
          <t>Hortela</t>
        </is>
      </c>
      <c r="B39" t="inlineStr">
        <is>
          <t>MERCADO</t>
        </is>
      </c>
      <c r="C39" s="10" t="n">
        <v>32</v>
      </c>
      <c r="D39" t="inlineStr">
        <is>
          <t>kg</t>
        </is>
      </c>
      <c r="E39" s="11">
        <f>1/F39</f>
        <v/>
      </c>
      <c r="F39" s="12" t="n">
        <v>0.8</v>
      </c>
      <c r="G39" s="13">
        <f>C39/F39</f>
        <v/>
      </c>
      <c r="H39" t="inlineStr">
        <is>
          <t>[FC TABELA] [PREÇO DECLARADO]</t>
        </is>
      </c>
    </row>
    <row r="40">
      <c r="A40" s="5" t="inlineStr">
        <is>
          <t>Kani</t>
        </is>
      </c>
      <c r="B40" s="5" t="inlineStr">
        <is>
          <t>FICHA</t>
        </is>
      </c>
      <c r="C40" s="6" t="n">
        <v>23.9</v>
      </c>
      <c r="D40" s="5" t="inlineStr">
        <is>
          <t>kg</t>
        </is>
      </c>
      <c r="E40" s="7">
        <f>1/F40</f>
        <v/>
      </c>
      <c r="F40" s="8" t="n">
        <v>1</v>
      </c>
      <c r="G40" s="9">
        <f>C40/F40</f>
        <v/>
      </c>
      <c r="H40" s="5" t="inlineStr">
        <is>
          <t>[PREÇO DECLARADO]</t>
        </is>
      </c>
    </row>
    <row r="41">
      <c r="A41" t="inlineStr">
        <is>
          <t>Ketchup</t>
        </is>
      </c>
      <c r="B41" t="inlineStr">
        <is>
          <t>MERCADO</t>
        </is>
      </c>
      <c r="C41" s="10" t="n">
        <v>12</v>
      </c>
      <c r="D41" t="inlineStr">
        <is>
          <t>kg</t>
        </is>
      </c>
      <c r="E41" s="11">
        <f>1/F41</f>
        <v/>
      </c>
      <c r="F41" s="12" t="n">
        <v>1</v>
      </c>
      <c r="G41" s="13">
        <f>C41/F41</f>
        <v/>
      </c>
      <c r="H41" t="inlineStr">
        <is>
          <t>[PREÇO DECLARADO]</t>
        </is>
      </c>
    </row>
    <row r="42">
      <c r="A42" s="5" t="inlineStr">
        <is>
          <t>Laranja</t>
        </is>
      </c>
      <c r="B42" s="5" t="inlineStr">
        <is>
          <t>FICHA</t>
        </is>
      </c>
      <c r="C42" s="6" t="n">
        <v>4.27</v>
      </c>
      <c r="D42" s="5" t="inlineStr">
        <is>
          <t>kg</t>
        </is>
      </c>
      <c r="E42" s="7">
        <f>1/F42</f>
        <v/>
      </c>
      <c r="F42" s="8" t="n">
        <v>0.7</v>
      </c>
      <c r="G42" s="9">
        <f>C42/F42</f>
        <v/>
      </c>
      <c r="H42" s="5" t="inlineStr">
        <is>
          <t>[FC TABELA] [PREÇO DECLARADO]</t>
        </is>
      </c>
    </row>
    <row r="43">
      <c r="A43" t="inlineStr">
        <is>
          <t>Leite Coco</t>
        </is>
      </c>
      <c r="B43" t="inlineStr">
        <is>
          <t>MERCADO</t>
        </is>
      </c>
      <c r="C43" s="10" t="n">
        <v>12</v>
      </c>
      <c r="D43" t="inlineStr">
        <is>
          <t>L</t>
        </is>
      </c>
      <c r="E43" s="11">
        <f>1/F43</f>
        <v/>
      </c>
      <c r="F43" s="12" t="n">
        <v>1</v>
      </c>
      <c r="G43" s="13">
        <f>C43/F43</f>
        <v/>
      </c>
      <c r="H43" t="inlineStr">
        <is>
          <t>[PREÇO DECLARADO]</t>
        </is>
      </c>
    </row>
    <row r="44">
      <c r="A44" s="5" t="inlineStr">
        <is>
          <t>Limao</t>
        </is>
      </c>
      <c r="B44" s="5" t="inlineStr">
        <is>
          <t>BRUTTUS</t>
        </is>
      </c>
      <c r="C44" s="6" t="n">
        <v>4.44</v>
      </c>
      <c r="D44" s="5" t="inlineStr">
        <is>
          <t>kg</t>
        </is>
      </c>
      <c r="E44" s="7">
        <f>1/F44</f>
        <v/>
      </c>
      <c r="F44" s="8" t="n">
        <v>0.4</v>
      </c>
      <c r="G44" s="9">
        <f>C44/F44</f>
        <v/>
      </c>
      <c r="H44" s="5" t="inlineStr">
        <is>
          <t>[FC TABELA]</t>
        </is>
      </c>
    </row>
    <row r="45">
      <c r="A45" t="inlineStr">
        <is>
          <t>Lombo Suino</t>
        </is>
      </c>
      <c r="B45" t="inlineStr">
        <is>
          <t>MERCADO</t>
        </is>
      </c>
      <c r="C45" s="10" t="n">
        <v>24</v>
      </c>
      <c r="D45" t="inlineStr">
        <is>
          <t>kg</t>
        </is>
      </c>
      <c r="E45" s="11">
        <f>1/F45</f>
        <v/>
      </c>
      <c r="F45" s="12" t="n">
        <v>0.9</v>
      </c>
      <c r="G45" s="13">
        <f>C45/F45</f>
        <v/>
      </c>
      <c r="H45" t="inlineStr">
        <is>
          <t>[FC TABELA] [PREÇO DECLARADO]</t>
        </is>
      </c>
    </row>
    <row r="46">
      <c r="A46" s="5" t="inlineStr">
        <is>
          <t>Macarrao Arroz</t>
        </is>
      </c>
      <c r="B46" s="5" t="inlineStr">
        <is>
          <t>MERCADO</t>
        </is>
      </c>
      <c r="C46" s="6" t="n">
        <v>18</v>
      </c>
      <c r="D46" s="5" t="inlineStr">
        <is>
          <t>kg</t>
        </is>
      </c>
      <c r="E46" s="7">
        <f>1/F46</f>
        <v/>
      </c>
      <c r="F46" s="8" t="n">
        <v>1</v>
      </c>
      <c r="G46" s="9">
        <f>C46/F46</f>
        <v/>
      </c>
      <c r="H46" s="5" t="inlineStr">
        <is>
          <t>[PREÇO DECLARADO]</t>
        </is>
      </c>
    </row>
    <row r="47">
      <c r="A47" t="inlineStr">
        <is>
          <t>Macarrao Ramen</t>
        </is>
      </c>
      <c r="B47" t="inlineStr">
        <is>
          <t>MERCADO</t>
        </is>
      </c>
      <c r="C47" s="10" t="n">
        <v>16</v>
      </c>
      <c r="D47" t="inlineStr">
        <is>
          <t>kg</t>
        </is>
      </c>
      <c r="E47" s="11">
        <f>1/F47</f>
        <v/>
      </c>
      <c r="F47" s="12" t="n">
        <v>1</v>
      </c>
      <c r="G47" s="13">
        <f>C47/F47</f>
        <v/>
      </c>
      <c r="H47" t="inlineStr">
        <is>
          <t>[PREÇO DECLARADO]</t>
        </is>
      </c>
    </row>
    <row r="48">
      <c r="A48" s="5" t="inlineStr">
        <is>
          <t>Macarrao Yakisoba</t>
        </is>
      </c>
      <c r="B48" s="5" t="inlineStr">
        <is>
          <t>FICHA</t>
        </is>
      </c>
      <c r="C48" s="6" t="n">
        <v>7.45</v>
      </c>
      <c r="D48" s="5" t="inlineStr">
        <is>
          <t>kg</t>
        </is>
      </c>
      <c r="E48" s="7">
        <f>1/F48</f>
        <v/>
      </c>
      <c r="F48" s="8" t="n">
        <v>1</v>
      </c>
      <c r="G48" s="9">
        <f>C48/F48</f>
        <v/>
      </c>
      <c r="H48" s="5" t="inlineStr">
        <is>
          <t>[PREÇO DECLARADO]</t>
        </is>
      </c>
    </row>
    <row r="49">
      <c r="A49" t="inlineStr">
        <is>
          <t>Maionese</t>
        </is>
      </c>
      <c r="B49" t="inlineStr">
        <is>
          <t>MERCADO</t>
        </is>
      </c>
      <c r="C49" s="10" t="n">
        <v>28</v>
      </c>
      <c r="D49" t="inlineStr">
        <is>
          <t>kg</t>
        </is>
      </c>
      <c r="E49" s="11">
        <f>1/F49</f>
        <v/>
      </c>
      <c r="F49" s="12" t="n">
        <v>1</v>
      </c>
      <c r="G49" s="13">
        <f>C49/F49</f>
        <v/>
      </c>
      <c r="H49" t="inlineStr">
        <is>
          <t>[PREÇO DECLARADO]</t>
        </is>
      </c>
    </row>
    <row r="50">
      <c r="A50" s="5" t="inlineStr">
        <is>
          <t>Manga</t>
        </is>
      </c>
      <c r="B50" s="5" t="inlineStr">
        <is>
          <t>BRUTTUS</t>
        </is>
      </c>
      <c r="C50" s="6" t="n">
        <v>6.5</v>
      </c>
      <c r="D50" s="5" t="inlineStr">
        <is>
          <t>kg</t>
        </is>
      </c>
      <c r="E50" s="7">
        <f>1/F50</f>
        <v/>
      </c>
      <c r="F50" s="8" t="n">
        <v>0.65</v>
      </c>
      <c r="G50" s="9">
        <f>C50/F50</f>
        <v/>
      </c>
      <c r="H50" s="5" t="inlineStr">
        <is>
          <t>[FC TABELA]</t>
        </is>
      </c>
    </row>
    <row r="51">
      <c r="A51" t="inlineStr">
        <is>
          <t>Manjericao Tai</t>
        </is>
      </c>
      <c r="B51" t="inlineStr">
        <is>
          <t>MERCADO</t>
        </is>
      </c>
      <c r="C51" s="10" t="n">
        <v>40</v>
      </c>
      <c r="D51" t="inlineStr">
        <is>
          <t>kg</t>
        </is>
      </c>
      <c r="E51" s="11">
        <f>1/F51</f>
        <v/>
      </c>
      <c r="F51" s="12" t="n">
        <v>0.8</v>
      </c>
      <c r="G51" s="13">
        <f>C51/F51</f>
        <v/>
      </c>
      <c r="H51" t="inlineStr">
        <is>
          <t>[FC TABELA] [PREÇO DECLARADO]</t>
        </is>
      </c>
    </row>
    <row r="52">
      <c r="A52" s="5" t="inlineStr">
        <is>
          <t>Massa Harumaki</t>
        </is>
      </c>
      <c r="B52" s="5" t="inlineStr">
        <is>
          <t>MERCADO</t>
        </is>
      </c>
      <c r="C52" s="6" t="n">
        <v>0.35</v>
      </c>
      <c r="D52" s="5" t="inlineStr">
        <is>
          <t>un</t>
        </is>
      </c>
      <c r="E52" s="7">
        <f>1/F52</f>
        <v/>
      </c>
      <c r="F52" s="8" t="n">
        <v>1</v>
      </c>
      <c r="G52" s="9">
        <f>C52/F52</f>
        <v/>
      </c>
      <c r="H52" s="5" t="inlineStr">
        <is>
          <t>[PREÇO DECLARADO]</t>
        </is>
      </c>
    </row>
    <row r="53">
      <c r="A53" t="inlineStr">
        <is>
          <t>Menma</t>
        </is>
      </c>
      <c r="B53" t="inlineStr">
        <is>
          <t>MERCADO</t>
        </is>
      </c>
      <c r="C53" s="10" t="n">
        <v>45</v>
      </c>
      <c r="D53" t="inlineStr">
        <is>
          <t>kg</t>
        </is>
      </c>
      <c r="E53" s="11">
        <f>1/F53</f>
        <v/>
      </c>
      <c r="F53" s="12" t="n">
        <v>1</v>
      </c>
      <c r="G53" s="13">
        <f>C53/F53</f>
        <v/>
      </c>
      <c r="H53" t="inlineStr">
        <is>
          <t>[PREÇO DECLARADO]</t>
        </is>
      </c>
    </row>
    <row r="54">
      <c r="A54" s="5" t="inlineStr">
        <is>
          <t>Mirin</t>
        </is>
      </c>
      <c r="B54" s="5" t="inlineStr">
        <is>
          <t>MERCADO</t>
        </is>
      </c>
      <c r="C54" s="6" t="n">
        <v>28</v>
      </c>
      <c r="D54" s="5" t="inlineStr">
        <is>
          <t>L</t>
        </is>
      </c>
      <c r="E54" s="7">
        <f>1/F54</f>
        <v/>
      </c>
      <c r="F54" s="8" t="n">
        <v>1</v>
      </c>
      <c r="G54" s="9">
        <f>C54/F54</f>
        <v/>
      </c>
      <c r="H54" s="5" t="inlineStr">
        <is>
          <t>[PREÇO DECLARADO]</t>
        </is>
      </c>
    </row>
    <row r="55">
      <c r="A55" t="inlineStr">
        <is>
          <t>Mochi</t>
        </is>
      </c>
      <c r="B55" t="inlineStr">
        <is>
          <t>MERCADO</t>
        </is>
      </c>
      <c r="C55" s="10" t="n">
        <v>45</v>
      </c>
      <c r="D55" t="inlineStr">
        <is>
          <t>kg</t>
        </is>
      </c>
      <c r="E55" s="11">
        <f>1/F55</f>
        <v/>
      </c>
      <c r="F55" s="12" t="n">
        <v>1</v>
      </c>
      <c r="G55" s="13">
        <f>C55/F55</f>
        <v/>
      </c>
      <c r="H55" t="inlineStr">
        <is>
          <t>[PREÇO DECLARADO]</t>
        </is>
      </c>
    </row>
    <row r="56">
      <c r="A56" s="5" t="inlineStr">
        <is>
          <t>Molho Peixe</t>
        </is>
      </c>
      <c r="B56" s="5" t="inlineStr">
        <is>
          <t>MERCADO</t>
        </is>
      </c>
      <c r="C56" s="6" t="n">
        <v>32</v>
      </c>
      <c r="D56" s="5" t="inlineStr">
        <is>
          <t>L</t>
        </is>
      </c>
      <c r="E56" s="7">
        <f>1/F56</f>
        <v/>
      </c>
      <c r="F56" s="8" t="n">
        <v>1</v>
      </c>
      <c r="G56" s="9">
        <f>C56/F56</f>
        <v/>
      </c>
      <c r="H56" s="5" t="inlineStr">
        <is>
          <t>[PREÇO DECLARADO]</t>
        </is>
      </c>
    </row>
    <row r="57">
      <c r="A57" t="inlineStr">
        <is>
          <t>Nori</t>
        </is>
      </c>
      <c r="B57" t="inlineStr">
        <is>
          <t>MERCADO</t>
        </is>
      </c>
      <c r="C57" s="10" t="n">
        <v>0.55</v>
      </c>
      <c r="D57" t="inlineStr">
        <is>
          <t>un</t>
        </is>
      </c>
      <c r="E57" s="11">
        <f>1/F57</f>
        <v/>
      </c>
      <c r="F57" s="12" t="n">
        <v>1</v>
      </c>
      <c r="G57" s="13">
        <f>C57/F57</f>
        <v/>
      </c>
      <c r="H57" t="inlineStr">
        <is>
          <t>[PREÇO DECLARADO]</t>
        </is>
      </c>
    </row>
    <row r="58">
      <c r="A58" s="5" t="inlineStr">
        <is>
          <t>Oleo Gergelim</t>
        </is>
      </c>
      <c r="B58" s="5" t="inlineStr">
        <is>
          <t>FICHA</t>
        </is>
      </c>
      <c r="C58" s="6" t="n">
        <v>39.9</v>
      </c>
      <c r="D58" s="5" t="inlineStr">
        <is>
          <t>L</t>
        </is>
      </c>
      <c r="E58" s="7">
        <f>1/F58</f>
        <v/>
      </c>
      <c r="F58" s="8" t="n">
        <v>1</v>
      </c>
      <c r="G58" s="9">
        <f>C58/F58</f>
        <v/>
      </c>
      <c r="H58" s="5" t="inlineStr">
        <is>
          <t>[PREÇO DECLARADO]</t>
        </is>
      </c>
    </row>
    <row r="59">
      <c r="A59" t="inlineStr">
        <is>
          <t>Oleo Soja</t>
        </is>
      </c>
      <c r="B59" t="inlineStr">
        <is>
          <t>MERCADO</t>
        </is>
      </c>
      <c r="C59" s="10" t="n">
        <v>9</v>
      </c>
      <c r="D59" t="inlineStr">
        <is>
          <t>L</t>
        </is>
      </c>
      <c r="E59" s="11">
        <f>1/F59</f>
        <v/>
      </c>
      <c r="F59" s="12" t="n">
        <v>1</v>
      </c>
      <c r="G59" s="13">
        <f>C59/F59</f>
        <v/>
      </c>
      <c r="H59" t="inlineStr">
        <is>
          <t>[PREÇO DECLARADO]</t>
        </is>
      </c>
    </row>
    <row r="60">
      <c r="A60" s="5" t="inlineStr">
        <is>
          <t>Osso Bovino</t>
        </is>
      </c>
      <c r="B60" s="5" t="inlineStr">
        <is>
          <t>MERCADO</t>
        </is>
      </c>
      <c r="C60" s="6" t="n">
        <v>8</v>
      </c>
      <c r="D60" s="5" t="inlineStr">
        <is>
          <t>kg</t>
        </is>
      </c>
      <c r="E60" s="7">
        <f>1/F60</f>
        <v/>
      </c>
      <c r="F60" s="8" t="n">
        <v>1</v>
      </c>
      <c r="G60" s="9">
        <f>C60/F60</f>
        <v/>
      </c>
      <c r="H60" s="5" t="inlineStr">
        <is>
          <t>[PREÇO DECLARADO]</t>
        </is>
      </c>
    </row>
    <row r="61">
      <c r="A61" t="inlineStr">
        <is>
          <t>Ovo</t>
        </is>
      </c>
      <c r="B61" t="inlineStr">
        <is>
          <t>BRUTTUS</t>
        </is>
      </c>
      <c r="C61" s="10" t="n">
        <v>0.91</v>
      </c>
      <c r="D61" t="inlineStr">
        <is>
          <t>un</t>
        </is>
      </c>
      <c r="E61" s="11">
        <f>1/F61</f>
        <v/>
      </c>
      <c r="F61" s="12" t="n">
        <v>1</v>
      </c>
      <c r="G61" s="13">
        <f>C61/F61</f>
        <v/>
      </c>
      <c r="H61" t="inlineStr"/>
    </row>
    <row r="62">
      <c r="A62" s="5" t="inlineStr">
        <is>
          <t>Panceta</t>
        </is>
      </c>
      <c r="B62" s="5" t="inlineStr">
        <is>
          <t>MERCADO</t>
        </is>
      </c>
      <c r="C62" s="6" t="n">
        <v>32</v>
      </c>
      <c r="D62" s="5" t="inlineStr">
        <is>
          <t>kg</t>
        </is>
      </c>
      <c r="E62" s="7">
        <f>1/F62</f>
        <v/>
      </c>
      <c r="F62" s="8" t="n">
        <v>0.8</v>
      </c>
      <c r="G62" s="9">
        <f>C62/F62</f>
        <v/>
      </c>
      <c r="H62" s="5" t="inlineStr">
        <is>
          <t>[FC TABELA] [PREÇO DECLARADO]</t>
        </is>
      </c>
    </row>
    <row r="63">
      <c r="A63" t="inlineStr">
        <is>
          <t>Panko</t>
        </is>
      </c>
      <c r="B63" t="inlineStr">
        <is>
          <t>BRUTTUS</t>
        </is>
      </c>
      <c r="C63" s="10" t="n">
        <v>15.32</v>
      </c>
      <c r="D63" t="inlineStr">
        <is>
          <t>kg</t>
        </is>
      </c>
      <c r="E63" s="11">
        <f>1/F63</f>
        <v/>
      </c>
      <c r="F63" s="12" t="n">
        <v>1</v>
      </c>
      <c r="G63" s="13">
        <f>C63/F63</f>
        <v/>
      </c>
      <c r="H63" t="inlineStr"/>
    </row>
    <row r="64">
      <c r="A64" s="5" t="inlineStr">
        <is>
          <t>Pao Bao</t>
        </is>
      </c>
      <c r="B64" s="5" t="inlineStr">
        <is>
          <t>MERCADO</t>
        </is>
      </c>
      <c r="C64" s="6" t="n">
        <v>1.2</v>
      </c>
      <c r="D64" s="5" t="inlineStr">
        <is>
          <t>un</t>
        </is>
      </c>
      <c r="E64" s="7">
        <f>1/F64</f>
        <v/>
      </c>
      <c r="F64" s="8" t="n">
        <v>1</v>
      </c>
      <c r="G64" s="9">
        <f>C64/F64</f>
        <v/>
      </c>
      <c r="H64" s="5" t="inlineStr">
        <is>
          <t>[PREÇO DECLARADO]</t>
        </is>
      </c>
    </row>
    <row r="65">
      <c r="A65" t="inlineStr">
        <is>
          <t>Papel Arroz</t>
        </is>
      </c>
      <c r="B65" t="inlineStr">
        <is>
          <t>MERCADO</t>
        </is>
      </c>
      <c r="C65" s="10" t="n">
        <v>0.3</v>
      </c>
      <c r="D65" t="inlineStr">
        <is>
          <t>un</t>
        </is>
      </c>
      <c r="E65" s="11">
        <f>1/F65</f>
        <v/>
      </c>
      <c r="F65" s="12" t="n">
        <v>1</v>
      </c>
      <c r="G65" s="13">
        <f>C65/F65</f>
        <v/>
      </c>
      <c r="H65" t="inlineStr">
        <is>
          <t>[PREÇO DECLARADO]</t>
        </is>
      </c>
    </row>
    <row r="66">
      <c r="A66" s="5" t="inlineStr">
        <is>
          <t>Peito Frango</t>
        </is>
      </c>
      <c r="B66" s="5" t="inlineStr">
        <is>
          <t>BRUTTUS</t>
        </is>
      </c>
      <c r="C66" s="6" t="n">
        <v>12.9</v>
      </c>
      <c r="D66" s="5" t="inlineStr">
        <is>
          <t>kg</t>
        </is>
      </c>
      <c r="E66" s="7">
        <f>1/F66</f>
        <v/>
      </c>
      <c r="F66" s="8" t="n">
        <v>0.95</v>
      </c>
      <c r="G66" s="9">
        <f>C66/F66</f>
        <v/>
      </c>
      <c r="H66" s="5" t="inlineStr">
        <is>
          <t>[FC TABELA]</t>
        </is>
      </c>
    </row>
    <row r="67">
      <c r="A67" t="inlineStr">
        <is>
          <t>Pepino</t>
        </is>
      </c>
      <c r="B67" t="inlineStr">
        <is>
          <t>BRUTTUS</t>
        </is>
      </c>
      <c r="C67" s="10" t="n">
        <v>7.25</v>
      </c>
      <c r="D67" t="inlineStr">
        <is>
          <t>kg</t>
        </is>
      </c>
      <c r="E67" s="11">
        <f>1/F67</f>
        <v/>
      </c>
      <c r="F67" s="12" t="n">
        <v>0.95</v>
      </c>
      <c r="G67" s="13">
        <f>C67/F67</f>
        <v/>
      </c>
      <c r="H67" t="inlineStr">
        <is>
          <t>[FC TABELA]</t>
        </is>
      </c>
    </row>
    <row r="68">
      <c r="A68" s="5" t="inlineStr">
        <is>
          <t>Pera</t>
        </is>
      </c>
      <c r="B68" s="5" t="inlineStr">
        <is>
          <t>MERCADO</t>
        </is>
      </c>
      <c r="C68" s="6" t="n">
        <v>9</v>
      </c>
      <c r="D68" s="5" t="inlineStr">
        <is>
          <t>kg</t>
        </is>
      </c>
      <c r="E68" s="7">
        <f>1/F68</f>
        <v/>
      </c>
      <c r="F68" s="8" t="n">
        <v>0.8</v>
      </c>
      <c r="G68" s="9">
        <f>C68/F68</f>
        <v/>
      </c>
      <c r="H68" s="5" t="inlineStr">
        <is>
          <t>[FC TABELA] [PREÇO DECLARADO]</t>
        </is>
      </c>
    </row>
    <row r="69">
      <c r="A69" t="inlineStr">
        <is>
          <t>Pimenta Flocos</t>
        </is>
      </c>
      <c r="B69" t="inlineStr">
        <is>
          <t>BRUTTUS</t>
        </is>
      </c>
      <c r="C69" s="10" t="n">
        <v>44.1</v>
      </c>
      <c r="D69" t="inlineStr">
        <is>
          <t>kg</t>
        </is>
      </c>
      <c r="E69" s="11">
        <f>1/F69</f>
        <v/>
      </c>
      <c r="F69" s="12" t="n">
        <v>1</v>
      </c>
      <c r="G69" s="13">
        <f>C69/F69</f>
        <v/>
      </c>
      <c r="H69" t="inlineStr"/>
    </row>
    <row r="70">
      <c r="A70" s="5" t="inlineStr">
        <is>
          <t>Pimenta Sichuan</t>
        </is>
      </c>
      <c r="B70" s="5" t="inlineStr">
        <is>
          <t>MERCADO</t>
        </is>
      </c>
      <c r="C70" s="6" t="n">
        <v>120</v>
      </c>
      <c r="D70" s="5" t="inlineStr">
        <is>
          <t>kg</t>
        </is>
      </c>
      <c r="E70" s="7">
        <f>1/F70</f>
        <v/>
      </c>
      <c r="F70" s="8" t="n">
        <v>1</v>
      </c>
      <c r="G70" s="9">
        <f>C70/F70</f>
        <v/>
      </c>
      <c r="H70" s="5" t="inlineStr">
        <is>
          <t>[PREÇO DECLARADO]</t>
        </is>
      </c>
    </row>
    <row r="71">
      <c r="A71" t="inlineStr">
        <is>
          <t>Repolho</t>
        </is>
      </c>
      <c r="B71" t="inlineStr">
        <is>
          <t>BRUTTUS</t>
        </is>
      </c>
      <c r="C71" s="10" t="n">
        <v>4.52</v>
      </c>
      <c r="D71" t="inlineStr">
        <is>
          <t>kg</t>
        </is>
      </c>
      <c r="E71" s="11">
        <f>1/F71</f>
        <v/>
      </c>
      <c r="F71" s="12" t="n">
        <v>0.85</v>
      </c>
      <c r="G71" s="13">
        <f>C71/F71</f>
        <v/>
      </c>
      <c r="H71" t="inlineStr">
        <is>
          <t>[FC TABELA]</t>
        </is>
      </c>
    </row>
    <row r="72">
      <c r="A72" s="5" t="inlineStr">
        <is>
          <t>Sake</t>
        </is>
      </c>
      <c r="B72" s="5" t="inlineStr">
        <is>
          <t>FICHA</t>
        </is>
      </c>
      <c r="C72" s="6" t="n">
        <v>10.89</v>
      </c>
      <c r="D72" s="5" t="inlineStr">
        <is>
          <t>L</t>
        </is>
      </c>
      <c r="E72" s="7">
        <f>1/F72</f>
        <v/>
      </c>
      <c r="F72" s="8" t="n">
        <v>1</v>
      </c>
      <c r="G72" s="9">
        <f>C72/F72</f>
        <v/>
      </c>
      <c r="H72" s="5" t="inlineStr">
        <is>
          <t>[PREÇO DECLARADO]</t>
        </is>
      </c>
    </row>
    <row r="73">
      <c r="A73" t="inlineStr">
        <is>
          <t>Sal</t>
        </is>
      </c>
      <c r="B73" t="inlineStr">
        <is>
          <t>BRUTTUS</t>
        </is>
      </c>
      <c r="C73" s="10" t="n">
        <v>2.78</v>
      </c>
      <c r="D73" t="inlineStr">
        <is>
          <t>kg</t>
        </is>
      </c>
      <c r="E73" s="11">
        <f>1/F73</f>
        <v/>
      </c>
      <c r="F73" s="12" t="n">
        <v>1</v>
      </c>
      <c r="G73" s="13">
        <f>C73/F73</f>
        <v/>
      </c>
      <c r="H73" t="inlineStr"/>
    </row>
    <row r="74">
      <c r="A74" s="5" t="inlineStr">
        <is>
          <t>Salmao Bruttus</t>
        </is>
      </c>
      <c r="B74" s="5" t="inlineStr">
        <is>
          <t>BRUTTUS</t>
        </is>
      </c>
      <c r="C74" s="6" t="n">
        <v>90</v>
      </c>
      <c r="D74" s="5" t="inlineStr">
        <is>
          <t>kg</t>
        </is>
      </c>
      <c r="E74" s="7">
        <f>1/F74</f>
        <v/>
      </c>
      <c r="F74" s="8" t="n">
        <v>0.7</v>
      </c>
      <c r="G74" s="9">
        <f>C74/F74</f>
        <v/>
      </c>
      <c r="H74" s="5" t="inlineStr">
        <is>
          <t>[FC TABELA]</t>
        </is>
      </c>
    </row>
    <row r="75">
      <c r="A75" t="inlineStr">
        <is>
          <t>Salmao Ficha</t>
        </is>
      </c>
      <c r="B75" t="inlineStr">
        <is>
          <t>FICHA</t>
        </is>
      </c>
      <c r="C75" s="10" t="n">
        <v>41.9</v>
      </c>
      <c r="D75" t="inlineStr">
        <is>
          <t>kg</t>
        </is>
      </c>
      <c r="E75" s="11">
        <f>1/F75</f>
        <v/>
      </c>
      <c r="F75" s="12" t="n">
        <v>0.714</v>
      </c>
      <c r="G75" s="13">
        <f>C75/F75</f>
        <v/>
      </c>
      <c r="H75" t="inlineStr">
        <is>
          <t>[FC TABELA] [PREÇO DECLARADO]</t>
        </is>
      </c>
    </row>
    <row r="76">
      <c r="A76" s="5" t="inlineStr">
        <is>
          <t>Shimeji</t>
        </is>
      </c>
      <c r="B76" s="5" t="inlineStr">
        <is>
          <t>FICHA</t>
        </is>
      </c>
      <c r="C76" s="6" t="n">
        <v>18</v>
      </c>
      <c r="D76" s="5" t="inlineStr">
        <is>
          <t>kg</t>
        </is>
      </c>
      <c r="E76" s="7">
        <f>1/F76</f>
        <v/>
      </c>
      <c r="F76" s="8" t="n">
        <v>0.95</v>
      </c>
      <c r="G76" s="9">
        <f>C76/F76</f>
        <v/>
      </c>
      <c r="H76" s="5" t="inlineStr">
        <is>
          <t>[FC TABELA] [PREÇO DECLARADO]</t>
        </is>
      </c>
    </row>
    <row r="77">
      <c r="A77" t="inlineStr">
        <is>
          <t>Shoyu</t>
        </is>
      </c>
      <c r="B77" t="inlineStr">
        <is>
          <t>BRUTTUS</t>
        </is>
      </c>
      <c r="C77" s="10" t="n">
        <v>9.06</v>
      </c>
      <c r="D77" t="inlineStr">
        <is>
          <t>L</t>
        </is>
      </c>
      <c r="E77" s="11">
        <f>1/F77</f>
        <v/>
      </c>
      <c r="F77" s="12" t="n">
        <v>1</v>
      </c>
      <c r="G77" s="13">
        <f>C77/F77</f>
        <v/>
      </c>
      <c r="H77" t="inlineStr"/>
    </row>
    <row r="78">
      <c r="A78" s="5" t="inlineStr">
        <is>
          <t>Sobrecoxa</t>
        </is>
      </c>
      <c r="B78" s="5" t="inlineStr">
        <is>
          <t>BRUTTUS</t>
        </is>
      </c>
      <c r="C78" s="6" t="n">
        <v>14.5</v>
      </c>
      <c r="D78" s="5" t="inlineStr">
        <is>
          <t>kg</t>
        </is>
      </c>
      <c r="E78" s="7">
        <f>1/F78</f>
        <v/>
      </c>
      <c r="F78" s="8" t="n">
        <v>0.85</v>
      </c>
      <c r="G78" s="9">
        <f>C78/F78</f>
        <v/>
      </c>
      <c r="H78" s="5" t="inlineStr">
        <is>
          <t>[FC TABELA]</t>
        </is>
      </c>
    </row>
    <row r="79">
      <c r="A79" t="inlineStr">
        <is>
          <t>Sorvete</t>
        </is>
      </c>
      <c r="B79" t="inlineStr">
        <is>
          <t>MERCADO</t>
        </is>
      </c>
      <c r="C79" s="10" t="n">
        <v>22</v>
      </c>
      <c r="D79" t="inlineStr">
        <is>
          <t>L</t>
        </is>
      </c>
      <c r="E79" s="11">
        <f>1/F79</f>
        <v/>
      </c>
      <c r="F79" s="12" t="n">
        <v>1</v>
      </c>
      <c r="G79" s="13">
        <f>C79/F79</f>
        <v/>
      </c>
      <c r="H79" t="inlineStr">
        <is>
          <t>[PREÇO DECLARADO]</t>
        </is>
      </c>
    </row>
    <row r="80">
      <c r="A80" s="5" t="inlineStr">
        <is>
          <t>Sriracha</t>
        </is>
      </c>
      <c r="B80" s="5" t="inlineStr">
        <is>
          <t>BRUTTUS</t>
        </is>
      </c>
      <c r="C80" s="6" t="n">
        <v>48.3</v>
      </c>
      <c r="D80" s="5" t="inlineStr">
        <is>
          <t>L</t>
        </is>
      </c>
      <c r="E80" s="7">
        <f>1/F80</f>
        <v/>
      </c>
      <c r="F80" s="8" t="n">
        <v>1</v>
      </c>
      <c r="G80" s="9">
        <f>C80/F80</f>
        <v/>
      </c>
      <c r="H80" s="5" t="inlineStr"/>
    </row>
    <row r="81">
      <c r="A81" t="inlineStr">
        <is>
          <t>Suino Moido</t>
        </is>
      </c>
      <c r="B81" t="inlineStr">
        <is>
          <t>MERCADO</t>
        </is>
      </c>
      <c r="C81" s="10" t="n">
        <v>22</v>
      </c>
      <c r="D81" t="inlineStr">
        <is>
          <t>kg</t>
        </is>
      </c>
      <c r="E81" s="11">
        <f>1/F81</f>
        <v/>
      </c>
      <c r="F81" s="12" t="n">
        <v>1</v>
      </c>
      <c r="G81" s="13">
        <f>C81/F81</f>
        <v/>
      </c>
      <c r="H81" t="inlineStr">
        <is>
          <t>[PREÇO DECLARADO]</t>
        </is>
      </c>
    </row>
    <row r="82">
      <c r="A82" s="5" t="inlineStr">
        <is>
          <t>Tamarindo</t>
        </is>
      </c>
      <c r="B82" s="5" t="inlineStr">
        <is>
          <t>MERCADO</t>
        </is>
      </c>
      <c r="C82" s="6" t="n">
        <v>45</v>
      </c>
      <c r="D82" s="5" t="inlineStr">
        <is>
          <t>kg</t>
        </is>
      </c>
      <c r="E82" s="7">
        <f>1/F82</f>
        <v/>
      </c>
      <c r="F82" s="8" t="n">
        <v>1</v>
      </c>
      <c r="G82" s="9">
        <f>C82/F82</f>
        <v/>
      </c>
      <c r="H82" s="5" t="inlineStr">
        <is>
          <t>[PREÇO DECLARADO]</t>
        </is>
      </c>
    </row>
    <row r="83">
      <c r="A83" t="inlineStr">
        <is>
          <t>Tare</t>
        </is>
      </c>
      <c r="B83" t="inlineStr">
        <is>
          <t>FICHA</t>
        </is>
      </c>
      <c r="C83" s="10" t="n">
        <v>30</v>
      </c>
      <c r="D83" t="inlineStr">
        <is>
          <t>L</t>
        </is>
      </c>
      <c r="E83" s="11">
        <f>1/F83</f>
        <v/>
      </c>
      <c r="F83" s="12" t="n">
        <v>1</v>
      </c>
      <c r="G83" s="13">
        <f>C83/F83</f>
        <v/>
      </c>
      <c r="H83" t="inlineStr">
        <is>
          <t>[PREÇO DECLARADO]</t>
        </is>
      </c>
    </row>
    <row r="84">
      <c r="A84" s="5" t="inlineStr">
        <is>
          <t>Tofu</t>
        </is>
      </c>
      <c r="B84" s="5" t="inlineStr">
        <is>
          <t>MERCADO</t>
        </is>
      </c>
      <c r="C84" s="6" t="n">
        <v>14</v>
      </c>
      <c r="D84" s="5" t="inlineStr">
        <is>
          <t>kg</t>
        </is>
      </c>
      <c r="E84" s="7">
        <f>1/F84</f>
        <v/>
      </c>
      <c r="F84" s="8" t="n">
        <v>1</v>
      </c>
      <c r="G84" s="9">
        <f>C84/F84</f>
        <v/>
      </c>
      <c r="H84" s="5" t="inlineStr">
        <is>
          <t>[PREÇO DECLARADO]</t>
        </is>
      </c>
    </row>
    <row r="85">
      <c r="A85" t="inlineStr">
        <is>
          <t>Vinagre Arroz</t>
        </is>
      </c>
      <c r="B85" t="inlineStr">
        <is>
          <t>BRUTTUS</t>
        </is>
      </c>
      <c r="C85" s="10" t="n">
        <v>11.22</v>
      </c>
      <c r="D85" t="inlineStr">
        <is>
          <t>L</t>
        </is>
      </c>
      <c r="E85" s="11">
        <f>1/F85</f>
        <v/>
      </c>
      <c r="F85" s="12" t="n">
        <v>1</v>
      </c>
      <c r="G85" s="13">
        <f>C85/F85</f>
        <v/>
      </c>
      <c r="H8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8" customWidth="1" min="2" max="2"/>
    <col width="15" customWidth="1" min="3" max="3"/>
    <col width="12" customWidth="1" min="4" max="4"/>
    <col width="12" customWidth="1" min="5" max="5"/>
  </cols>
  <sheetData>
    <row r="1" ht="32" customHeight="1">
      <c r="A1" s="4" t="inlineStr">
        <is>
          <t>Preparo</t>
        </is>
      </c>
      <c r="B1" s="4" t="inlineStr">
        <is>
          <t>Ingrediente</t>
        </is>
      </c>
      <c r="C1" s="4" t="inlineStr">
        <is>
          <t>Qtd (kg/L/un)</t>
        </is>
      </c>
      <c r="D1" s="4" t="inlineStr">
        <is>
          <t>R$/un</t>
        </is>
      </c>
      <c r="E1" s="4" t="inlineStr">
        <is>
          <t>Custo R$</t>
        </is>
      </c>
    </row>
    <row r="2">
      <c r="A2" s="5" t="inlineStr">
        <is>
          <t>Gohan</t>
        </is>
      </c>
      <c r="B2" s="5" t="inlineStr">
        <is>
          <t>Arroz Japones</t>
        </is>
      </c>
      <c r="C2" s="14" t="n">
        <v>1</v>
      </c>
      <c r="D2" s="6">
        <f>VLOOKUP(B2,INSUMOS!$A:$G,7,FALSE)</f>
        <v/>
      </c>
      <c r="E2" s="6">
        <f>C2*D2</f>
        <v/>
      </c>
    </row>
    <row r="3">
      <c r="A3" t="inlineStr">
        <is>
          <t>Gohan</t>
        </is>
      </c>
      <c r="B3" t="inlineStr">
        <is>
          <t>Sal</t>
        </is>
      </c>
      <c r="C3" s="15" t="n">
        <v>0.008</v>
      </c>
      <c r="D3" s="10">
        <f>VLOOKUP(B3,INSUMOS!$A:$G,7,FALSE)</f>
        <v/>
      </c>
      <c r="E3" s="10">
        <f>C3*D3</f>
        <v/>
      </c>
    </row>
    <row r="4">
      <c r="A4" s="5" t="inlineStr">
        <is>
          <t>Shari</t>
        </is>
      </c>
      <c r="B4" s="5" t="inlineStr">
        <is>
          <t>Arroz Japones</t>
        </is>
      </c>
      <c r="C4" s="14" t="n">
        <v>1</v>
      </c>
      <c r="D4" s="6">
        <f>VLOOKUP(B4,INSUMOS!$A:$G,7,FALSE)</f>
        <v/>
      </c>
      <c r="E4" s="6">
        <f>C4*D4</f>
        <v/>
      </c>
    </row>
    <row r="5">
      <c r="A5" t="inlineStr">
        <is>
          <t>Shari</t>
        </is>
      </c>
      <c r="B5" t="inlineStr">
        <is>
          <t>Vinagre Arroz</t>
        </is>
      </c>
      <c r="C5" s="15" t="n">
        <v>0.1</v>
      </c>
      <c r="D5" s="10">
        <f>VLOOKUP(B5,INSUMOS!$A:$G,7,FALSE)</f>
        <v/>
      </c>
      <c r="E5" s="10">
        <f>C5*D5</f>
        <v/>
      </c>
    </row>
    <row r="6">
      <c r="A6" s="5" t="inlineStr">
        <is>
          <t>Shari</t>
        </is>
      </c>
      <c r="B6" s="5" t="inlineStr">
        <is>
          <t>Acucar</t>
        </is>
      </c>
      <c r="C6" s="14" t="n">
        <v>0.07000000000000001</v>
      </c>
      <c r="D6" s="6">
        <f>VLOOKUP(B6,INSUMOS!$A:$G,7,FALSE)</f>
        <v/>
      </c>
      <c r="E6" s="6">
        <f>C6*D6</f>
        <v/>
      </c>
    </row>
    <row r="7">
      <c r="A7" t="inlineStr">
        <is>
          <t>Shari</t>
        </is>
      </c>
      <c r="B7" t="inlineStr">
        <is>
          <t>Sal</t>
        </is>
      </c>
      <c r="C7" s="15" t="n">
        <v>0.014</v>
      </c>
      <c r="D7" s="10">
        <f>VLOOKUP(B7,INSUMOS!$A:$G,7,FALSE)</f>
        <v/>
      </c>
      <c r="E7" s="10">
        <f>C7*D7</f>
        <v/>
      </c>
    </row>
    <row r="8">
      <c r="A8" s="5" t="inlineStr">
        <is>
          <t>Sunomono</t>
        </is>
      </c>
      <c r="B8" s="5" t="inlineStr">
        <is>
          <t>Pepino</t>
        </is>
      </c>
      <c r="C8" s="14" t="n">
        <v>0.8</v>
      </c>
      <c r="D8" s="6">
        <f>VLOOKUP(B8,INSUMOS!$A:$G,7,FALSE)</f>
        <v/>
      </c>
      <c r="E8" s="6">
        <f>C8*D8</f>
        <v/>
      </c>
    </row>
    <row r="9">
      <c r="A9" t="inlineStr">
        <is>
          <t>Sunomono</t>
        </is>
      </c>
      <c r="B9" t="inlineStr">
        <is>
          <t>Vinagre Arroz</t>
        </is>
      </c>
      <c r="C9" s="15" t="n">
        <v>0.12</v>
      </c>
      <c r="D9" s="10">
        <f>VLOOKUP(B9,INSUMOS!$A:$G,7,FALSE)</f>
        <v/>
      </c>
      <c r="E9" s="10">
        <f>C9*D9</f>
        <v/>
      </c>
    </row>
    <row r="10">
      <c r="A10" s="5" t="inlineStr">
        <is>
          <t>Sunomono</t>
        </is>
      </c>
      <c r="B10" s="5" t="inlineStr">
        <is>
          <t>Acucar</t>
        </is>
      </c>
      <c r="C10" s="14" t="n">
        <v>0.06</v>
      </c>
      <c r="D10" s="6">
        <f>VLOOKUP(B10,INSUMOS!$A:$G,7,FALSE)</f>
        <v/>
      </c>
      <c r="E10" s="6">
        <f>C10*D10</f>
        <v/>
      </c>
    </row>
    <row r="11">
      <c r="A11" t="inlineStr">
        <is>
          <t>Sunomono</t>
        </is>
      </c>
      <c r="B11" t="inlineStr">
        <is>
          <t>Sal</t>
        </is>
      </c>
      <c r="C11" s="15" t="n">
        <v>0.01</v>
      </c>
      <c r="D11" s="10">
        <f>VLOOKUP(B11,INSUMOS!$A:$G,7,FALSE)</f>
        <v/>
      </c>
      <c r="E11" s="10">
        <f>C11*D11</f>
        <v/>
      </c>
    </row>
    <row r="12">
      <c r="A12" s="5" t="inlineStr">
        <is>
          <t>Sunomono</t>
        </is>
      </c>
      <c r="B12" s="5" t="inlineStr">
        <is>
          <t>Gergelim</t>
        </is>
      </c>
      <c r="C12" s="14" t="n">
        <v>0.01</v>
      </c>
      <c r="D12" s="6">
        <f>VLOOKUP(B12,INSUMOS!$A:$G,7,FALSE)</f>
        <v/>
      </c>
      <c r="E12" s="6">
        <f>C12*D12</f>
        <v/>
      </c>
    </row>
    <row r="13">
      <c r="A13" t="inlineStr">
        <is>
          <t>Molho Yakisoba</t>
        </is>
      </c>
      <c r="B13" t="inlineStr">
        <is>
          <t>Shoyu</t>
        </is>
      </c>
      <c r="C13" s="15" t="n">
        <v>0.45</v>
      </c>
      <c r="D13" s="10">
        <f>VLOOKUP(B13,INSUMOS!$A:$G,7,FALSE)</f>
        <v/>
      </c>
      <c r="E13" s="10">
        <f>C13*D13</f>
        <v/>
      </c>
    </row>
    <row r="14">
      <c r="A14" s="5" t="inlineStr">
        <is>
          <t>Molho Yakisoba</t>
        </is>
      </c>
      <c r="B14" s="5" t="inlineStr">
        <is>
          <t>Tare</t>
        </is>
      </c>
      <c r="C14" s="14" t="n">
        <v>0.2</v>
      </c>
      <c r="D14" s="6">
        <f>VLOOKUP(B14,INSUMOS!$A:$G,7,FALSE)</f>
        <v/>
      </c>
      <c r="E14" s="6">
        <f>C14*D14</f>
        <v/>
      </c>
    </row>
    <row r="15">
      <c r="A15" t="inlineStr">
        <is>
          <t>Molho Yakisoba</t>
        </is>
      </c>
      <c r="B15" t="inlineStr">
        <is>
          <t>Acucar Mascavo</t>
        </is>
      </c>
      <c r="C15" s="15" t="n">
        <v>0.12</v>
      </c>
      <c r="D15" s="10">
        <f>VLOOKUP(B15,INSUMOS!$A:$G,7,FALSE)</f>
        <v/>
      </c>
      <c r="E15" s="10">
        <f>C15*D15</f>
        <v/>
      </c>
    </row>
    <row r="16">
      <c r="A16" s="5" t="inlineStr">
        <is>
          <t>Molho Yakisoba</t>
        </is>
      </c>
      <c r="B16" s="5" t="inlineStr">
        <is>
          <t>Mirin</t>
        </is>
      </c>
      <c r="C16" s="14" t="n">
        <v>0.1</v>
      </c>
      <c r="D16" s="6">
        <f>VLOOKUP(B16,INSUMOS!$A:$G,7,FALSE)</f>
        <v/>
      </c>
      <c r="E16" s="6">
        <f>C16*D16</f>
        <v/>
      </c>
    </row>
    <row r="17">
      <c r="A17" t="inlineStr">
        <is>
          <t>Molho Yakisoba</t>
        </is>
      </c>
      <c r="B17" t="inlineStr">
        <is>
          <t>Oleo Gergelim</t>
        </is>
      </c>
      <c r="C17" s="15" t="n">
        <v>0.03</v>
      </c>
      <c r="D17" s="10">
        <f>VLOOKUP(B17,INSUMOS!$A:$G,7,FALSE)</f>
        <v/>
      </c>
      <c r="E17" s="10">
        <f>C17*D17</f>
        <v/>
      </c>
    </row>
    <row r="18">
      <c r="A18" s="5" t="inlineStr">
        <is>
          <t>Molho Yakisoba</t>
        </is>
      </c>
      <c r="B18" s="5" t="inlineStr">
        <is>
          <t>Alho</t>
        </is>
      </c>
      <c r="C18" s="14" t="n">
        <v>0.03</v>
      </c>
      <c r="D18" s="6">
        <f>VLOOKUP(B18,INSUMOS!$A:$G,7,FALSE)</f>
        <v/>
      </c>
      <c r="E18" s="6">
        <f>C18*D18</f>
        <v/>
      </c>
    </row>
    <row r="19">
      <c r="A19" t="inlineStr">
        <is>
          <t>Molho Yakisoba</t>
        </is>
      </c>
      <c r="B19" t="inlineStr">
        <is>
          <t>Gengibre</t>
        </is>
      </c>
      <c r="C19" s="15" t="n">
        <v>0.02</v>
      </c>
      <c r="D19" s="10">
        <f>VLOOKUP(B19,INSUMOS!$A:$G,7,FALSE)</f>
        <v/>
      </c>
      <c r="E19" s="10">
        <f>C19*D19</f>
        <v/>
      </c>
    </row>
    <row r="20">
      <c r="A20" s="5" t="inlineStr">
        <is>
          <t>Molho Gochujang</t>
        </is>
      </c>
      <c r="B20" s="5" t="inlineStr">
        <is>
          <t>Gochujang</t>
        </is>
      </c>
      <c r="C20" s="14" t="n">
        <v>0.35</v>
      </c>
      <c r="D20" s="6">
        <f>VLOOKUP(B20,INSUMOS!$A:$G,7,FALSE)</f>
        <v/>
      </c>
      <c r="E20" s="6">
        <f>C20*D20</f>
        <v/>
      </c>
    </row>
    <row r="21">
      <c r="A21" t="inlineStr">
        <is>
          <t>Molho Gochujang</t>
        </is>
      </c>
      <c r="B21" t="inlineStr">
        <is>
          <t>Acucar Mascavo</t>
        </is>
      </c>
      <c r="C21" s="15" t="n">
        <v>0.18</v>
      </c>
      <c r="D21" s="10">
        <f>VLOOKUP(B21,INSUMOS!$A:$G,7,FALSE)</f>
        <v/>
      </c>
      <c r="E21" s="10">
        <f>C21*D21</f>
        <v/>
      </c>
    </row>
    <row r="22">
      <c r="A22" s="5" t="inlineStr">
        <is>
          <t>Molho Gochujang</t>
        </is>
      </c>
      <c r="B22" s="5" t="inlineStr">
        <is>
          <t>Shoyu</t>
        </is>
      </c>
      <c r="C22" s="14" t="n">
        <v>0.12</v>
      </c>
      <c r="D22" s="6">
        <f>VLOOKUP(B22,INSUMOS!$A:$G,7,FALSE)</f>
        <v/>
      </c>
      <c r="E22" s="6">
        <f>C22*D22</f>
        <v/>
      </c>
    </row>
    <row r="23">
      <c r="A23" t="inlineStr">
        <is>
          <t>Molho Gochujang</t>
        </is>
      </c>
      <c r="B23" t="inlineStr">
        <is>
          <t>Ketchup</t>
        </is>
      </c>
      <c r="C23" s="15" t="n">
        <v>0.12</v>
      </c>
      <c r="D23" s="10">
        <f>VLOOKUP(B23,INSUMOS!$A:$G,7,FALSE)</f>
        <v/>
      </c>
      <c r="E23" s="10">
        <f>C23*D23</f>
        <v/>
      </c>
    </row>
    <row r="24">
      <c r="A24" s="5" t="inlineStr">
        <is>
          <t>Molho Gochujang</t>
        </is>
      </c>
      <c r="B24" s="5" t="inlineStr">
        <is>
          <t>Alho</t>
        </is>
      </c>
      <c r="C24" s="14" t="n">
        <v>0.04</v>
      </c>
      <c r="D24" s="6">
        <f>VLOOKUP(B24,INSUMOS!$A:$G,7,FALSE)</f>
        <v/>
      </c>
      <c r="E24" s="6">
        <f>C24*D24</f>
        <v/>
      </c>
    </row>
    <row r="25">
      <c r="A25" t="inlineStr">
        <is>
          <t>Molho Gochujang</t>
        </is>
      </c>
      <c r="B25" t="inlineStr">
        <is>
          <t>Oleo Gergelim</t>
        </is>
      </c>
      <c r="C25" s="15" t="n">
        <v>0.03</v>
      </c>
      <c r="D25" s="10">
        <f>VLOOKUP(B25,INSUMOS!$A:$G,7,FALSE)</f>
        <v/>
      </c>
      <c r="E25" s="10">
        <f>C25*D25</f>
        <v/>
      </c>
    </row>
    <row r="26">
      <c r="A26" s="5" t="inlineStr">
        <is>
          <t>Molho Gochujang</t>
        </is>
      </c>
      <c r="B26" s="5" t="inlineStr">
        <is>
          <t>Vinagre Arroz</t>
        </is>
      </c>
      <c r="C26" s="14" t="n">
        <v>0.04</v>
      </c>
      <c r="D26" s="6">
        <f>VLOOKUP(B26,INSUMOS!$A:$G,7,FALSE)</f>
        <v/>
      </c>
      <c r="E26" s="6">
        <f>C26*D26</f>
        <v/>
      </c>
    </row>
    <row r="27">
      <c r="A27" t="inlineStr">
        <is>
          <t>Molho Gochujang</t>
        </is>
      </c>
      <c r="B27" t="inlineStr">
        <is>
          <t>Gergelim</t>
        </is>
      </c>
      <c r="C27" s="15" t="n">
        <v>0.01</v>
      </c>
      <c r="D27" s="10">
        <f>VLOOKUP(B27,INSUMOS!$A:$G,7,FALSE)</f>
        <v/>
      </c>
      <c r="E27" s="10">
        <f>C27*D27</f>
        <v/>
      </c>
    </row>
    <row r="28">
      <c r="A28" s="5" t="inlineStr">
        <is>
          <t>Marinada Bulgogi</t>
        </is>
      </c>
      <c r="B28" s="5" t="inlineStr">
        <is>
          <t>Shoyu</t>
        </is>
      </c>
      <c r="C28" s="14" t="n">
        <v>0.3</v>
      </c>
      <c r="D28" s="6">
        <f>VLOOKUP(B28,INSUMOS!$A:$G,7,FALSE)</f>
        <v/>
      </c>
      <c r="E28" s="6">
        <f>C28*D28</f>
        <v/>
      </c>
    </row>
    <row r="29">
      <c r="A29" t="inlineStr">
        <is>
          <t>Marinada Bulgogi</t>
        </is>
      </c>
      <c r="B29" t="inlineStr">
        <is>
          <t>Pera</t>
        </is>
      </c>
      <c r="C29" s="15" t="n">
        <v>0.25</v>
      </c>
      <c r="D29" s="10">
        <f>VLOOKUP(B29,INSUMOS!$A:$G,7,FALSE)</f>
        <v/>
      </c>
      <c r="E29" s="10">
        <f>C29*D29</f>
        <v/>
      </c>
    </row>
    <row r="30">
      <c r="A30" s="5" t="inlineStr">
        <is>
          <t>Marinada Bulgogi</t>
        </is>
      </c>
      <c r="B30" s="5" t="inlineStr">
        <is>
          <t>Acucar Mascavo</t>
        </is>
      </c>
      <c r="C30" s="14" t="n">
        <v>0.1</v>
      </c>
      <c r="D30" s="6">
        <f>VLOOKUP(B30,INSUMOS!$A:$G,7,FALSE)</f>
        <v/>
      </c>
      <c r="E30" s="6">
        <f>C30*D30</f>
        <v/>
      </c>
    </row>
    <row r="31">
      <c r="A31" t="inlineStr">
        <is>
          <t>Marinada Bulgogi</t>
        </is>
      </c>
      <c r="B31" t="inlineStr">
        <is>
          <t>Oleo Gergelim</t>
        </is>
      </c>
      <c r="C31" s="15" t="n">
        <v>0.06</v>
      </c>
      <c r="D31" s="10">
        <f>VLOOKUP(B31,INSUMOS!$A:$G,7,FALSE)</f>
        <v/>
      </c>
      <c r="E31" s="10">
        <f>C31*D31</f>
        <v/>
      </c>
    </row>
    <row r="32">
      <c r="A32" s="5" t="inlineStr">
        <is>
          <t>Marinada Bulgogi</t>
        </is>
      </c>
      <c r="B32" s="5" t="inlineStr">
        <is>
          <t>Alho</t>
        </is>
      </c>
      <c r="C32" s="14" t="n">
        <v>0.05</v>
      </c>
      <c r="D32" s="6">
        <f>VLOOKUP(B32,INSUMOS!$A:$G,7,FALSE)</f>
        <v/>
      </c>
      <c r="E32" s="6">
        <f>C32*D32</f>
        <v/>
      </c>
    </row>
    <row r="33">
      <c r="A33" t="inlineStr">
        <is>
          <t>Marinada Bulgogi</t>
        </is>
      </c>
      <c r="B33" t="inlineStr">
        <is>
          <t>Cebola</t>
        </is>
      </c>
      <c r="C33" s="15" t="n">
        <v>0.15</v>
      </c>
      <c r="D33" s="10">
        <f>VLOOKUP(B33,INSUMOS!$A:$G,7,FALSE)</f>
        <v/>
      </c>
      <c r="E33" s="10">
        <f>C33*D33</f>
        <v/>
      </c>
    </row>
    <row r="34">
      <c r="A34" s="5" t="inlineStr">
        <is>
          <t>Marinada Bulgogi</t>
        </is>
      </c>
      <c r="B34" s="5" t="inlineStr">
        <is>
          <t>Gengibre</t>
        </is>
      </c>
      <c r="C34" s="14" t="n">
        <v>0.02</v>
      </c>
      <c r="D34" s="6">
        <f>VLOOKUP(B34,INSUMOS!$A:$G,7,FALSE)</f>
        <v/>
      </c>
      <c r="E34" s="6">
        <f>C34*D34</f>
        <v/>
      </c>
    </row>
    <row r="35">
      <c r="A35" t="inlineStr">
        <is>
          <t>Marinada Bulgogi</t>
        </is>
      </c>
      <c r="B35" t="inlineStr">
        <is>
          <t>Sake</t>
        </is>
      </c>
      <c r="C35" s="15" t="n">
        <v>0.07000000000000001</v>
      </c>
      <c r="D35" s="10">
        <f>VLOOKUP(B35,INSUMOS!$A:$G,7,FALSE)</f>
        <v/>
      </c>
      <c r="E35" s="10">
        <f>C35*D35</f>
        <v/>
      </c>
    </row>
    <row r="36">
      <c r="A36" s="5" t="inlineStr">
        <is>
          <t>Kimchi</t>
        </is>
      </c>
      <c r="B36" s="5" t="inlineStr">
        <is>
          <t>Acelga</t>
        </is>
      </c>
      <c r="C36" s="14" t="n">
        <v>1</v>
      </c>
      <c r="D36" s="6">
        <f>VLOOKUP(B36,INSUMOS!$A:$G,7,FALSE)</f>
        <v/>
      </c>
      <c r="E36" s="6">
        <f>C36*D36</f>
        <v/>
      </c>
    </row>
    <row r="37">
      <c r="A37" t="inlineStr">
        <is>
          <t>Kimchi</t>
        </is>
      </c>
      <c r="B37" t="inlineStr">
        <is>
          <t>Sal</t>
        </is>
      </c>
      <c r="C37" s="15" t="n">
        <v>0.08</v>
      </c>
      <c r="D37" s="10">
        <f>VLOOKUP(B37,INSUMOS!$A:$G,7,FALSE)</f>
        <v/>
      </c>
      <c r="E37" s="10">
        <f>C37*D37</f>
        <v/>
      </c>
    </row>
    <row r="38">
      <c r="A38" s="5" t="inlineStr">
        <is>
          <t>Kimchi</t>
        </is>
      </c>
      <c r="B38" s="5" t="inlineStr">
        <is>
          <t>Pimenta Flocos</t>
        </is>
      </c>
      <c r="C38" s="14" t="n">
        <v>0.05</v>
      </c>
      <c r="D38" s="6">
        <f>VLOOKUP(B38,INSUMOS!$A:$G,7,FALSE)</f>
        <v/>
      </c>
      <c r="E38" s="6">
        <f>C38*D38</f>
        <v/>
      </c>
    </row>
    <row r="39">
      <c r="A39" t="inlineStr">
        <is>
          <t>Kimchi</t>
        </is>
      </c>
      <c r="B39" t="inlineStr">
        <is>
          <t>Alho</t>
        </is>
      </c>
      <c r="C39" s="15" t="n">
        <v>0.03</v>
      </c>
      <c r="D39" s="10">
        <f>VLOOKUP(B39,INSUMOS!$A:$G,7,FALSE)</f>
        <v/>
      </c>
      <c r="E39" s="10">
        <f>C39*D39</f>
        <v/>
      </c>
    </row>
    <row r="40">
      <c r="A40" s="5" t="inlineStr">
        <is>
          <t>Kimchi</t>
        </is>
      </c>
      <c r="B40" s="5" t="inlineStr">
        <is>
          <t>Gengibre</t>
        </is>
      </c>
      <c r="C40" s="14" t="n">
        <v>0.015</v>
      </c>
      <c r="D40" s="6">
        <f>VLOOKUP(B40,INSUMOS!$A:$G,7,FALSE)</f>
        <v/>
      </c>
      <c r="E40" s="6">
        <f>C40*D40</f>
        <v/>
      </c>
    </row>
    <row r="41">
      <c r="A41" t="inlineStr">
        <is>
          <t>Kimchi</t>
        </is>
      </c>
      <c r="B41" t="inlineStr">
        <is>
          <t>Acucar</t>
        </is>
      </c>
      <c r="C41" s="15" t="n">
        <v>0.02</v>
      </c>
      <c r="D41" s="10">
        <f>VLOOKUP(B41,INSUMOS!$A:$G,7,FALSE)</f>
        <v/>
      </c>
      <c r="E41" s="10">
        <f>C41*D41</f>
        <v/>
      </c>
    </row>
    <row r="42">
      <c r="A42" s="5" t="inlineStr">
        <is>
          <t>Kimchi</t>
        </is>
      </c>
      <c r="B42" s="5" t="inlineStr">
        <is>
          <t>Cebolinha</t>
        </is>
      </c>
      <c r="C42" s="14" t="n">
        <v>0.04</v>
      </c>
      <c r="D42" s="6">
        <f>VLOOKUP(B42,INSUMOS!$A:$G,7,FALSE)</f>
        <v/>
      </c>
      <c r="E42" s="6">
        <f>C42*D42</f>
        <v/>
      </c>
    </row>
    <row r="43">
      <c r="A43" t="inlineStr">
        <is>
          <t>Kimchi</t>
        </is>
      </c>
      <c r="B43" t="inlineStr">
        <is>
          <t>Cenoura</t>
        </is>
      </c>
      <c r="C43" s="15" t="n">
        <v>0.06</v>
      </c>
      <c r="D43" s="10">
        <f>VLOOKUP(B43,INSUMOS!$A:$G,7,FALSE)</f>
        <v/>
      </c>
      <c r="E43" s="10">
        <f>C43*D43</f>
        <v/>
      </c>
    </row>
    <row r="44">
      <c r="A44" s="5" t="inlineStr">
        <is>
          <t>Molho Katsu</t>
        </is>
      </c>
      <c r="B44" s="5" t="inlineStr">
        <is>
          <t>Ketchup</t>
        </is>
      </c>
      <c r="C44" s="14" t="n">
        <v>0.4</v>
      </c>
      <c r="D44" s="6">
        <f>VLOOKUP(B44,INSUMOS!$A:$G,7,FALSE)</f>
        <v/>
      </c>
      <c r="E44" s="6">
        <f>C44*D44</f>
        <v/>
      </c>
    </row>
    <row r="45">
      <c r="A45" t="inlineStr">
        <is>
          <t>Molho Katsu</t>
        </is>
      </c>
      <c r="B45" t="inlineStr">
        <is>
          <t>Shoyu</t>
        </is>
      </c>
      <c r="C45" s="15" t="n">
        <v>0.2</v>
      </c>
      <c r="D45" s="10">
        <f>VLOOKUP(B45,INSUMOS!$A:$G,7,FALSE)</f>
        <v/>
      </c>
      <c r="E45" s="10">
        <f>C45*D45</f>
        <v/>
      </c>
    </row>
    <row r="46">
      <c r="A46" s="5" t="inlineStr">
        <is>
          <t>Molho Katsu</t>
        </is>
      </c>
      <c r="B46" s="5" t="inlineStr">
        <is>
          <t>Acucar Mascavo</t>
        </is>
      </c>
      <c r="C46" s="14" t="n">
        <v>0.12</v>
      </c>
      <c r="D46" s="6">
        <f>VLOOKUP(B46,INSUMOS!$A:$G,7,FALSE)</f>
        <v/>
      </c>
      <c r="E46" s="6">
        <f>C46*D46</f>
        <v/>
      </c>
    </row>
    <row r="47">
      <c r="A47" t="inlineStr">
        <is>
          <t>Molho Katsu</t>
        </is>
      </c>
      <c r="B47" t="inlineStr">
        <is>
          <t>Mirin</t>
        </is>
      </c>
      <c r="C47" s="15" t="n">
        <v>0.15</v>
      </c>
      <c r="D47" s="10">
        <f>VLOOKUP(B47,INSUMOS!$A:$G,7,FALSE)</f>
        <v/>
      </c>
      <c r="E47" s="10">
        <f>C47*D47</f>
        <v/>
      </c>
    </row>
    <row r="48">
      <c r="A48" s="5" t="inlineStr">
        <is>
          <t>Molho Katsu</t>
        </is>
      </c>
      <c r="B48" s="5" t="inlineStr">
        <is>
          <t>Vinagre Arroz</t>
        </is>
      </c>
      <c r="C48" s="14" t="n">
        <v>0.08</v>
      </c>
      <c r="D48" s="6">
        <f>VLOOKUP(B48,INSUMOS!$A:$G,7,FALSE)</f>
        <v/>
      </c>
      <c r="E48" s="6">
        <f>C48*D48</f>
        <v/>
      </c>
    </row>
    <row r="49">
      <c r="A49" t="inlineStr">
        <is>
          <t>Spicy Mayo</t>
        </is>
      </c>
      <c r="B49" t="inlineStr">
        <is>
          <t>Maionese</t>
        </is>
      </c>
      <c r="C49" s="15" t="n">
        <v>0.82</v>
      </c>
      <c r="D49" s="10">
        <f>VLOOKUP(B49,INSUMOS!$A:$G,7,FALSE)</f>
        <v/>
      </c>
      <c r="E49" s="10">
        <f>C49*D49</f>
        <v/>
      </c>
    </row>
    <row r="50">
      <c r="A50" s="5" t="inlineStr">
        <is>
          <t>Spicy Mayo</t>
        </is>
      </c>
      <c r="B50" s="5" t="inlineStr">
        <is>
          <t>Sriracha</t>
        </is>
      </c>
      <c r="C50" s="14" t="n">
        <v>0.15</v>
      </c>
      <c r="D50" s="6">
        <f>VLOOKUP(B50,INSUMOS!$A:$G,7,FALSE)</f>
        <v/>
      </c>
      <c r="E50" s="6">
        <f>C50*D50</f>
        <v/>
      </c>
    </row>
    <row r="51">
      <c r="A51" t="inlineStr">
        <is>
          <t>Spicy Mayo</t>
        </is>
      </c>
      <c r="B51" t="inlineStr">
        <is>
          <t>Oleo Gergelim</t>
        </is>
      </c>
      <c r="C51" s="15" t="n">
        <v>0.02</v>
      </c>
      <c r="D51" s="10">
        <f>VLOOKUP(B51,INSUMOS!$A:$G,7,FALSE)</f>
        <v/>
      </c>
      <c r="E51" s="10">
        <f>C51*D51</f>
        <v/>
      </c>
    </row>
    <row r="52">
      <c r="A52" s="5" t="inlineStr">
        <is>
          <t>Dashi Don</t>
        </is>
      </c>
      <c r="B52" s="5" t="inlineStr">
        <is>
          <t>Hondashi</t>
        </is>
      </c>
      <c r="C52" s="14" t="n">
        <v>0.012</v>
      </c>
      <c r="D52" s="6">
        <f>VLOOKUP(B52,INSUMOS!$A:$G,7,FALSE)</f>
        <v/>
      </c>
      <c r="E52" s="6">
        <f>C52*D52</f>
        <v/>
      </c>
    </row>
    <row r="53">
      <c r="A53" t="inlineStr">
        <is>
          <t>Dashi Don</t>
        </is>
      </c>
      <c r="B53" t="inlineStr">
        <is>
          <t>Shoyu</t>
        </is>
      </c>
      <c r="C53" s="15" t="n">
        <v>0.09</v>
      </c>
      <c r="D53" s="10">
        <f>VLOOKUP(B53,INSUMOS!$A:$G,7,FALSE)</f>
        <v/>
      </c>
      <c r="E53" s="10">
        <f>C53*D53</f>
        <v/>
      </c>
    </row>
    <row r="54">
      <c r="A54" s="5" t="inlineStr">
        <is>
          <t>Dashi Don</t>
        </is>
      </c>
      <c r="B54" s="5" t="inlineStr">
        <is>
          <t>Mirin</t>
        </is>
      </c>
      <c r="C54" s="14" t="n">
        <v>0.07000000000000001</v>
      </c>
      <c r="D54" s="6">
        <f>VLOOKUP(B54,INSUMOS!$A:$G,7,FALSE)</f>
        <v/>
      </c>
      <c r="E54" s="6">
        <f>C54*D54</f>
        <v/>
      </c>
    </row>
    <row r="55">
      <c r="A55" t="inlineStr">
        <is>
          <t>Dashi Don</t>
        </is>
      </c>
      <c r="B55" t="inlineStr">
        <is>
          <t>Acucar</t>
        </is>
      </c>
      <c r="C55" s="15" t="n">
        <v>0.02</v>
      </c>
      <c r="D55" s="10">
        <f>VLOOKUP(B55,INSUMOS!$A:$G,7,FALSE)</f>
        <v/>
      </c>
      <c r="E55" s="10">
        <f>C55*D55</f>
        <v/>
      </c>
    </row>
    <row r="56">
      <c r="A56" s="5" t="inlineStr">
        <is>
          <t>Legumes Yakisoba</t>
        </is>
      </c>
      <c r="B56" s="5" t="inlineStr">
        <is>
          <t>Repolho</t>
        </is>
      </c>
      <c r="C56" s="14" t="n">
        <v>0.45</v>
      </c>
      <c r="D56" s="6">
        <f>VLOOKUP(B56,INSUMOS!$A:$G,7,FALSE)</f>
        <v/>
      </c>
      <c r="E56" s="6">
        <f>C56*D56</f>
        <v/>
      </c>
    </row>
    <row r="57">
      <c r="A57" t="inlineStr">
        <is>
          <t>Legumes Yakisoba</t>
        </is>
      </c>
      <c r="B57" t="inlineStr">
        <is>
          <t>Cenoura</t>
        </is>
      </c>
      <c r="C57" s="15" t="n">
        <v>0.2</v>
      </c>
      <c r="D57" s="10">
        <f>VLOOKUP(B57,INSUMOS!$A:$G,7,FALSE)</f>
        <v/>
      </c>
      <c r="E57" s="10">
        <f>C57*D57</f>
        <v/>
      </c>
    </row>
    <row r="58">
      <c r="A58" s="5" t="inlineStr">
        <is>
          <t>Legumes Yakisoba</t>
        </is>
      </c>
      <c r="B58" s="5" t="inlineStr">
        <is>
          <t>Brocolis</t>
        </is>
      </c>
      <c r="C58" s="14" t="n">
        <v>0.2</v>
      </c>
      <c r="D58" s="6">
        <f>VLOOKUP(B58,INSUMOS!$A:$G,7,FALSE)</f>
        <v/>
      </c>
      <c r="E58" s="6">
        <f>C58*D58</f>
        <v/>
      </c>
    </row>
    <row r="59">
      <c r="A59" t="inlineStr">
        <is>
          <t>Legumes Yakisoba</t>
        </is>
      </c>
      <c r="B59" t="inlineStr">
        <is>
          <t>Cebola</t>
        </is>
      </c>
      <c r="C59" s="15" t="n">
        <v>0.15</v>
      </c>
      <c r="D59" s="10">
        <f>VLOOKUP(B59,INSUMOS!$A:$G,7,FALSE)</f>
        <v/>
      </c>
      <c r="E59" s="10">
        <f>C59*D59</f>
        <v/>
      </c>
    </row>
    <row r="60">
      <c r="A60" s="5" t="inlineStr">
        <is>
          <t>Caldo Pho</t>
        </is>
      </c>
      <c r="B60" s="5" t="inlineStr">
        <is>
          <t>Osso Bovino</t>
        </is>
      </c>
      <c r="C60" s="14" t="n">
        <v>1.2</v>
      </c>
      <c r="D60" s="6">
        <f>VLOOKUP(B60,INSUMOS!$A:$G,7,FALSE)</f>
        <v/>
      </c>
      <c r="E60" s="6">
        <f>C60*D60</f>
        <v/>
      </c>
    </row>
    <row r="61">
      <c r="A61" t="inlineStr">
        <is>
          <t>Caldo Pho</t>
        </is>
      </c>
      <c r="B61" t="inlineStr">
        <is>
          <t>Cebola</t>
        </is>
      </c>
      <c r="C61" s="15" t="n">
        <v>0.3</v>
      </c>
      <c r="D61" s="10">
        <f>VLOOKUP(B61,INSUMOS!$A:$G,7,FALSE)</f>
        <v/>
      </c>
      <c r="E61" s="10">
        <f>C61*D61</f>
        <v/>
      </c>
    </row>
    <row r="62">
      <c r="A62" s="5" t="inlineStr">
        <is>
          <t>Caldo Pho</t>
        </is>
      </c>
      <c r="B62" s="5" t="inlineStr">
        <is>
          <t>Gengibre</t>
        </is>
      </c>
      <c r="C62" s="14" t="n">
        <v>0.12</v>
      </c>
      <c r="D62" s="6">
        <f>VLOOKUP(B62,INSUMOS!$A:$G,7,FALSE)</f>
        <v/>
      </c>
      <c r="E62" s="6">
        <f>C62*D62</f>
        <v/>
      </c>
    </row>
    <row r="63">
      <c r="A63" t="inlineStr">
        <is>
          <t>Caldo Pho</t>
        </is>
      </c>
      <c r="B63" t="inlineStr">
        <is>
          <t>Anis Estrelado</t>
        </is>
      </c>
      <c r="C63" s="15" t="n">
        <v>0.008</v>
      </c>
      <c r="D63" s="10">
        <f>VLOOKUP(B63,INSUMOS!$A:$G,7,FALSE)</f>
        <v/>
      </c>
      <c r="E63" s="10">
        <f>C63*D63</f>
        <v/>
      </c>
    </row>
    <row r="64">
      <c r="A64" s="5" t="inlineStr">
        <is>
          <t>Caldo Pho</t>
        </is>
      </c>
      <c r="B64" s="5" t="inlineStr">
        <is>
          <t>Canela</t>
        </is>
      </c>
      <c r="C64" s="14" t="n">
        <v>0.006</v>
      </c>
      <c r="D64" s="6">
        <f>VLOOKUP(B64,INSUMOS!$A:$G,7,FALSE)</f>
        <v/>
      </c>
      <c r="E64" s="6">
        <f>C64*D64</f>
        <v/>
      </c>
    </row>
    <row r="65">
      <c r="A65" t="inlineStr">
        <is>
          <t>Caldo Pho</t>
        </is>
      </c>
      <c r="B65" t="inlineStr">
        <is>
          <t>Molho Peixe</t>
        </is>
      </c>
      <c r="C65" s="15" t="n">
        <v>0.06</v>
      </c>
      <c r="D65" s="10">
        <f>VLOOKUP(B65,INSUMOS!$A:$G,7,FALSE)</f>
        <v/>
      </c>
      <c r="E65" s="10">
        <f>C65*D65</f>
        <v/>
      </c>
    </row>
    <row r="66">
      <c r="A66" s="5" t="inlineStr">
        <is>
          <t>Caldo Pho</t>
        </is>
      </c>
      <c r="B66" s="5" t="inlineStr">
        <is>
          <t>Acucar</t>
        </is>
      </c>
      <c r="C66" s="14" t="n">
        <v>0.03</v>
      </c>
      <c r="D66" s="6">
        <f>VLOOKUP(B66,INSUMOS!$A:$G,7,FALSE)</f>
        <v/>
      </c>
      <c r="E66" s="6">
        <f>C66*D66</f>
        <v/>
      </c>
    </row>
    <row r="67">
      <c r="A67" t="inlineStr">
        <is>
          <t>Caldo Pho</t>
        </is>
      </c>
      <c r="B67" t="inlineStr">
        <is>
          <t>Sal</t>
        </is>
      </c>
      <c r="C67" s="15" t="n">
        <v>0.02</v>
      </c>
      <c r="D67" s="10">
        <f>VLOOKUP(B67,INSUMOS!$A:$G,7,FALSE)</f>
        <v/>
      </c>
      <c r="E67" s="10">
        <f>C67*D67</f>
        <v/>
      </c>
    </row>
    <row r="68">
      <c r="A68" s="5" t="inlineStr">
        <is>
          <t>Caldo Ramen</t>
        </is>
      </c>
      <c r="B68" s="5" t="inlineStr">
        <is>
          <t>Osso Bovino</t>
        </is>
      </c>
      <c r="C68" s="14" t="n">
        <v>0.8</v>
      </c>
      <c r="D68" s="6">
        <f>VLOOKUP(B68,INSUMOS!$A:$G,7,FALSE)</f>
        <v/>
      </c>
      <c r="E68" s="6">
        <f>C68*D68</f>
        <v/>
      </c>
    </row>
    <row r="69">
      <c r="A69" t="inlineStr">
        <is>
          <t>Caldo Ramen</t>
        </is>
      </c>
      <c r="B69" t="inlineStr">
        <is>
          <t>Asa Frango</t>
        </is>
      </c>
      <c r="C69" s="15" t="n">
        <v>0.7</v>
      </c>
      <c r="D69" s="10">
        <f>VLOOKUP(B69,INSUMOS!$A:$G,7,FALSE)</f>
        <v/>
      </c>
      <c r="E69" s="10">
        <f>C69*D69</f>
        <v/>
      </c>
    </row>
    <row r="70">
      <c r="A70" s="5" t="inlineStr">
        <is>
          <t>Caldo Ramen</t>
        </is>
      </c>
      <c r="B70" s="5" t="inlineStr">
        <is>
          <t>Cebola</t>
        </is>
      </c>
      <c r="C70" s="14" t="n">
        <v>0.2</v>
      </c>
      <c r="D70" s="6">
        <f>VLOOKUP(B70,INSUMOS!$A:$G,7,FALSE)</f>
        <v/>
      </c>
      <c r="E70" s="6">
        <f>C70*D70</f>
        <v/>
      </c>
    </row>
    <row r="71">
      <c r="A71" t="inlineStr">
        <is>
          <t>Caldo Ramen</t>
        </is>
      </c>
      <c r="B71" t="inlineStr">
        <is>
          <t>Alho</t>
        </is>
      </c>
      <c r="C71" s="15" t="n">
        <v>0.05</v>
      </c>
      <c r="D71" s="10">
        <f>VLOOKUP(B71,INSUMOS!$A:$G,7,FALSE)</f>
        <v/>
      </c>
      <c r="E71" s="10">
        <f>C71*D71</f>
        <v/>
      </c>
    </row>
    <row r="72">
      <c r="A72" s="5" t="inlineStr">
        <is>
          <t>Caldo Ramen</t>
        </is>
      </c>
      <c r="B72" s="5" t="inlineStr">
        <is>
          <t>Gengibre</t>
        </is>
      </c>
      <c r="C72" s="14" t="n">
        <v>0.06</v>
      </c>
      <c r="D72" s="6">
        <f>VLOOKUP(B72,INSUMOS!$A:$G,7,FALSE)</f>
        <v/>
      </c>
      <c r="E72" s="6">
        <f>C72*D72</f>
        <v/>
      </c>
    </row>
    <row r="73">
      <c r="A73" t="inlineStr">
        <is>
          <t>Caldo Ramen</t>
        </is>
      </c>
      <c r="B73" t="inlineStr">
        <is>
          <t>Shoyu</t>
        </is>
      </c>
      <c r="C73" s="15" t="n">
        <v>0.22</v>
      </c>
      <c r="D73" s="10">
        <f>VLOOKUP(B73,INSUMOS!$A:$G,7,FALSE)</f>
        <v/>
      </c>
      <c r="E73" s="10">
        <f>C73*D73</f>
        <v/>
      </c>
    </row>
    <row r="74">
      <c r="A74" s="5" t="inlineStr">
        <is>
          <t>Caldo Ramen</t>
        </is>
      </c>
      <c r="B74" s="5" t="inlineStr">
        <is>
          <t>Mirin</t>
        </is>
      </c>
      <c r="C74" s="14" t="n">
        <v>0.08</v>
      </c>
      <c r="D74" s="6">
        <f>VLOOKUP(B74,INSUMOS!$A:$G,7,FALSE)</f>
        <v/>
      </c>
      <c r="E74" s="6">
        <f>C74*D74</f>
        <v/>
      </c>
    </row>
    <row r="75">
      <c r="A75" t="inlineStr">
        <is>
          <t>Caldo Ramen</t>
        </is>
      </c>
      <c r="B75" t="inlineStr">
        <is>
          <t>Hondashi</t>
        </is>
      </c>
      <c r="C75" s="15" t="n">
        <v>0.02</v>
      </c>
      <c r="D75" s="10">
        <f>VLOOKUP(B75,INSUMOS!$A:$G,7,FALSE)</f>
        <v/>
      </c>
      <c r="E75" s="10">
        <f>C75*D75</f>
        <v/>
      </c>
    </row>
    <row r="76">
      <c r="A76" s="5" t="inlineStr">
        <is>
          <t>Molho Amendoim</t>
        </is>
      </c>
      <c r="B76" s="5" t="inlineStr">
        <is>
          <t>Amendoim</t>
        </is>
      </c>
      <c r="C76" s="14" t="n">
        <v>0.4</v>
      </c>
      <c r="D76" s="6">
        <f>VLOOKUP(B76,INSUMOS!$A:$G,7,FALSE)</f>
        <v/>
      </c>
      <c r="E76" s="6">
        <f>C76*D76</f>
        <v/>
      </c>
    </row>
    <row r="77">
      <c r="A77" t="inlineStr">
        <is>
          <t>Molho Amendoim</t>
        </is>
      </c>
      <c r="B77" t="inlineStr">
        <is>
          <t>Leite Coco</t>
        </is>
      </c>
      <c r="C77" s="15" t="n">
        <v>0.3</v>
      </c>
      <c r="D77" s="10">
        <f>VLOOKUP(B77,INSUMOS!$A:$G,7,FALSE)</f>
        <v/>
      </c>
      <c r="E77" s="10">
        <f>C77*D77</f>
        <v/>
      </c>
    </row>
    <row r="78">
      <c r="A78" s="5" t="inlineStr">
        <is>
          <t>Molho Amendoim</t>
        </is>
      </c>
      <c r="B78" s="5" t="inlineStr">
        <is>
          <t>Molho Peixe</t>
        </is>
      </c>
      <c r="C78" s="14" t="n">
        <v>0.04</v>
      </c>
      <c r="D78" s="6">
        <f>VLOOKUP(B78,INSUMOS!$A:$G,7,FALSE)</f>
        <v/>
      </c>
      <c r="E78" s="6">
        <f>C78*D78</f>
        <v/>
      </c>
    </row>
    <row r="79">
      <c r="A79" t="inlineStr">
        <is>
          <t>Molho Amendoim</t>
        </is>
      </c>
      <c r="B79" t="inlineStr">
        <is>
          <t>Acucar Mascavo</t>
        </is>
      </c>
      <c r="C79" s="15" t="n">
        <v>0.08</v>
      </c>
      <c r="D79" s="10">
        <f>VLOOKUP(B79,INSUMOS!$A:$G,7,FALSE)</f>
        <v/>
      </c>
      <c r="E79" s="10">
        <f>C79*D79</f>
        <v/>
      </c>
    </row>
    <row r="80">
      <c r="A80" s="5" t="inlineStr">
        <is>
          <t>Molho Amendoim</t>
        </is>
      </c>
      <c r="B80" s="5" t="inlineStr">
        <is>
          <t>Alho</t>
        </is>
      </c>
      <c r="C80" s="14" t="n">
        <v>0.03</v>
      </c>
      <c r="D80" s="6">
        <f>VLOOKUP(B80,INSUMOS!$A:$G,7,FALSE)</f>
        <v/>
      </c>
      <c r="E80" s="6">
        <f>C80*D80</f>
        <v/>
      </c>
    </row>
    <row r="81">
      <c r="A81" t="inlineStr">
        <is>
          <t>Molho Amendoim</t>
        </is>
      </c>
      <c r="B81" t="inlineStr">
        <is>
          <t>Limao</t>
        </is>
      </c>
      <c r="C81" s="15" t="n">
        <v>0.04</v>
      </c>
      <c r="D81" s="10">
        <f>VLOOKUP(B81,INSUMOS!$A:$G,7,FALSE)</f>
        <v/>
      </c>
      <c r="E81" s="10">
        <f>C81*D81</f>
        <v/>
      </c>
    </row>
    <row r="82">
      <c r="A82" s="5" t="inlineStr">
        <is>
          <t>Molho Amendoim</t>
        </is>
      </c>
      <c r="B82" s="5" t="inlineStr">
        <is>
          <t>Sriracha</t>
        </is>
      </c>
      <c r="C82" s="14" t="n">
        <v>0.04</v>
      </c>
      <c r="D82" s="6">
        <f>VLOOKUP(B82,INSUMOS!$A:$G,7,FALSE)</f>
        <v/>
      </c>
      <c r="E82" s="6">
        <f>C82*D82</f>
        <v/>
      </c>
    </row>
    <row r="83">
      <c r="A83" t="inlineStr">
        <is>
          <t>Molho Pad Thai</t>
        </is>
      </c>
      <c r="B83" t="inlineStr">
        <is>
          <t>Tamarindo</t>
        </is>
      </c>
      <c r="C83" s="15" t="n">
        <v>0.3</v>
      </c>
      <c r="D83" s="10">
        <f>VLOOKUP(B83,INSUMOS!$A:$G,7,FALSE)</f>
        <v/>
      </c>
      <c r="E83" s="10">
        <f>C83*D83</f>
        <v/>
      </c>
    </row>
    <row r="84">
      <c r="A84" s="5" t="inlineStr">
        <is>
          <t>Molho Pad Thai</t>
        </is>
      </c>
      <c r="B84" s="5" t="inlineStr">
        <is>
          <t>Molho Peixe</t>
        </is>
      </c>
      <c r="C84" s="14" t="n">
        <v>0.22</v>
      </c>
      <c r="D84" s="6">
        <f>VLOOKUP(B84,INSUMOS!$A:$G,7,FALSE)</f>
        <v/>
      </c>
      <c r="E84" s="6">
        <f>C84*D84</f>
        <v/>
      </c>
    </row>
    <row r="85">
      <c r="A85" t="inlineStr">
        <is>
          <t>Molho Pad Thai</t>
        </is>
      </c>
      <c r="B85" t="inlineStr">
        <is>
          <t>Acucar Mascavo</t>
        </is>
      </c>
      <c r="C85" s="15" t="n">
        <v>0.3</v>
      </c>
      <c r="D85" s="10">
        <f>VLOOKUP(B85,INSUMOS!$A:$G,7,FALSE)</f>
        <v/>
      </c>
      <c r="E85" s="10">
        <f>C85*D85</f>
        <v/>
      </c>
    </row>
    <row r="86">
      <c r="A86" s="5" t="inlineStr">
        <is>
          <t>Molho Pad Thai</t>
        </is>
      </c>
      <c r="B86" s="5" t="inlineStr">
        <is>
          <t>Sriracha</t>
        </is>
      </c>
      <c r="C86" s="14" t="n">
        <v>0.03</v>
      </c>
      <c r="D86" s="6">
        <f>VLOOKUP(B86,INSUMOS!$A:$G,7,FALSE)</f>
        <v/>
      </c>
      <c r="E86" s="6">
        <f>C86*D86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7" customWidth="1" min="3" max="3"/>
    <col width="18" customWidth="1" min="4" max="4"/>
    <col width="20" customWidth="1" min="5" max="5"/>
  </cols>
  <sheetData>
    <row r="1" ht="32" customHeight="1">
      <c r="A1" s="4" t="inlineStr">
        <is>
          <t>Preparo</t>
        </is>
      </c>
      <c r="B1" s="4" t="inlineStr">
        <is>
          <t>Rendimento do lote (kg/L)</t>
        </is>
      </c>
      <c r="C1" s="4" t="inlineStr">
        <is>
          <t>Custo do lote R$</t>
        </is>
      </c>
      <c r="D1" s="4" t="inlineStr">
        <is>
          <t>Custo por kg/L R$</t>
        </is>
      </c>
      <c r="E1" s="4" t="inlineStr">
        <is>
          <t>Marcação</t>
        </is>
      </c>
    </row>
    <row r="2">
      <c r="A2" s="5" t="inlineStr">
        <is>
          <t>Gohan</t>
        </is>
      </c>
      <c r="B2" s="14" t="n">
        <v>2.4</v>
      </c>
      <c r="C2" s="6">
        <f>SUMIF('SUB-RECEITAS'!$A:$A,A2,'SUB-RECEITAS'!$E:$E)</f>
        <v/>
      </c>
      <c r="D2" s="9">
        <f>C2/B2</f>
        <v/>
      </c>
      <c r="E2" s="5" t="inlineStr">
        <is>
          <t>[SEM RENDIMENTO]</t>
        </is>
      </c>
    </row>
    <row r="3">
      <c r="A3" t="inlineStr">
        <is>
          <t>Shari</t>
        </is>
      </c>
      <c r="B3" s="15" t="n">
        <v>2.55</v>
      </c>
      <c r="C3" s="10">
        <f>SUMIF('SUB-RECEITAS'!$A:$A,A3,'SUB-RECEITAS'!$E:$E)</f>
        <v/>
      </c>
      <c r="D3" s="13">
        <f>C3/B3</f>
        <v/>
      </c>
      <c r="E3" t="inlineStr">
        <is>
          <t>[SEM RENDIMENTO]</t>
        </is>
      </c>
    </row>
    <row r="4">
      <c r="A4" s="5" t="inlineStr">
        <is>
          <t>Sunomono</t>
        </is>
      </c>
      <c r="B4" s="14" t="n">
        <v>1</v>
      </c>
      <c r="C4" s="6">
        <f>SUMIF('SUB-RECEITAS'!$A:$A,A4,'SUB-RECEITAS'!$E:$E)</f>
        <v/>
      </c>
      <c r="D4" s="9">
        <f>C4/B4</f>
        <v/>
      </c>
      <c r="E4" s="5" t="inlineStr">
        <is>
          <t>[SEM RENDIMENTO]</t>
        </is>
      </c>
    </row>
    <row r="5">
      <c r="A5" t="inlineStr">
        <is>
          <t>Molho Yakisoba</t>
        </is>
      </c>
      <c r="B5" s="15" t="n">
        <v>1</v>
      </c>
      <c r="C5" s="10">
        <f>SUMIF('SUB-RECEITAS'!$A:$A,A5,'SUB-RECEITAS'!$E:$E)</f>
        <v/>
      </c>
      <c r="D5" s="13">
        <f>C5/B5</f>
        <v/>
      </c>
      <c r="E5" t="inlineStr">
        <is>
          <t>[SEM RENDIMENTO]</t>
        </is>
      </c>
    </row>
    <row r="6">
      <c r="A6" s="5" t="inlineStr">
        <is>
          <t>Molho Gochujang</t>
        </is>
      </c>
      <c r="B6" s="14" t="n">
        <v>1</v>
      </c>
      <c r="C6" s="6">
        <f>SUMIF('SUB-RECEITAS'!$A:$A,A6,'SUB-RECEITAS'!$E:$E)</f>
        <v/>
      </c>
      <c r="D6" s="9">
        <f>C6/B6</f>
        <v/>
      </c>
      <c r="E6" s="5" t="inlineStr">
        <is>
          <t>[SEM RENDIMENTO]</t>
        </is>
      </c>
    </row>
    <row r="7">
      <c r="A7" t="inlineStr">
        <is>
          <t>Marinada Bulgogi</t>
        </is>
      </c>
      <c r="B7" s="15" t="n">
        <v>1</v>
      </c>
      <c r="C7" s="10">
        <f>SUMIF('SUB-RECEITAS'!$A:$A,A7,'SUB-RECEITAS'!$E:$E)</f>
        <v/>
      </c>
      <c r="D7" s="13">
        <f>C7/B7</f>
        <v/>
      </c>
      <c r="E7" t="inlineStr">
        <is>
          <t>[SEM RENDIMENTO]</t>
        </is>
      </c>
    </row>
    <row r="8">
      <c r="A8" s="5" t="inlineStr">
        <is>
          <t>Kimchi</t>
        </is>
      </c>
      <c r="B8" s="14" t="n">
        <v>0.75</v>
      </c>
      <c r="C8" s="6">
        <f>SUMIF('SUB-RECEITAS'!$A:$A,A8,'SUB-RECEITAS'!$E:$E)</f>
        <v/>
      </c>
      <c r="D8" s="9">
        <f>C8/B8</f>
        <v/>
      </c>
      <c r="E8" s="5" t="inlineStr">
        <is>
          <t>[SEM RENDIMENTO]</t>
        </is>
      </c>
    </row>
    <row r="9">
      <c r="A9" t="inlineStr">
        <is>
          <t>Molho Katsu</t>
        </is>
      </c>
      <c r="B9" s="15" t="n">
        <v>1</v>
      </c>
      <c r="C9" s="10">
        <f>SUMIF('SUB-RECEITAS'!$A:$A,A9,'SUB-RECEITAS'!$E:$E)</f>
        <v/>
      </c>
      <c r="D9" s="13">
        <f>C9/B9</f>
        <v/>
      </c>
      <c r="E9" t="inlineStr">
        <is>
          <t>[SEM RENDIMENTO]</t>
        </is>
      </c>
    </row>
    <row r="10">
      <c r="A10" s="5" t="inlineStr">
        <is>
          <t>Spicy Mayo</t>
        </is>
      </c>
      <c r="B10" s="14" t="n">
        <v>1</v>
      </c>
      <c r="C10" s="6">
        <f>SUMIF('SUB-RECEITAS'!$A:$A,A10,'SUB-RECEITAS'!$E:$E)</f>
        <v/>
      </c>
      <c r="D10" s="9">
        <f>C10/B10</f>
        <v/>
      </c>
      <c r="E10" s="5" t="inlineStr">
        <is>
          <t>[SEM RENDIMENTO]</t>
        </is>
      </c>
    </row>
    <row r="11">
      <c r="A11" t="inlineStr">
        <is>
          <t>Dashi Don</t>
        </is>
      </c>
      <c r="B11" s="15" t="n">
        <v>1</v>
      </c>
      <c r="C11" s="10">
        <f>SUMIF('SUB-RECEITAS'!$A:$A,A11,'SUB-RECEITAS'!$E:$E)</f>
        <v/>
      </c>
      <c r="D11" s="13">
        <f>C11/B11</f>
        <v/>
      </c>
      <c r="E11" t="inlineStr">
        <is>
          <t>[SEM RENDIMENTO]</t>
        </is>
      </c>
    </row>
    <row r="12">
      <c r="A12" s="5" t="inlineStr">
        <is>
          <t>Legumes Yakisoba</t>
        </is>
      </c>
      <c r="B12" s="14" t="n">
        <v>1</v>
      </c>
      <c r="C12" s="6">
        <f>SUMIF('SUB-RECEITAS'!$A:$A,A12,'SUB-RECEITAS'!$E:$E)</f>
        <v/>
      </c>
      <c r="D12" s="9">
        <f>C12/B12</f>
        <v/>
      </c>
      <c r="E12" s="5" t="inlineStr">
        <is>
          <t>[SEM RENDIMENTO]</t>
        </is>
      </c>
    </row>
    <row r="13">
      <c r="A13" t="inlineStr">
        <is>
          <t>Caldo Pho</t>
        </is>
      </c>
      <c r="B13" s="15" t="n">
        <v>4</v>
      </c>
      <c r="C13" s="10">
        <f>SUMIF('SUB-RECEITAS'!$A:$A,A13,'SUB-RECEITAS'!$E:$E)</f>
        <v/>
      </c>
      <c r="D13" s="13">
        <f>C13/B13</f>
        <v/>
      </c>
      <c r="E13" t="inlineStr">
        <is>
          <t>[SEM RENDIMENTO]</t>
        </is>
      </c>
    </row>
    <row r="14">
      <c r="A14" s="5" t="inlineStr">
        <is>
          <t>Caldo Ramen</t>
        </is>
      </c>
      <c r="B14" s="14" t="n">
        <v>4</v>
      </c>
      <c r="C14" s="6">
        <f>SUMIF('SUB-RECEITAS'!$A:$A,A14,'SUB-RECEITAS'!$E:$E)</f>
        <v/>
      </c>
      <c r="D14" s="9">
        <f>C14/B14</f>
        <v/>
      </c>
      <c r="E14" s="5" t="inlineStr">
        <is>
          <t>[SEM RENDIMENTO]</t>
        </is>
      </c>
    </row>
    <row r="15">
      <c r="A15" t="inlineStr">
        <is>
          <t>Molho Amendoim</t>
        </is>
      </c>
      <c r="B15" s="15" t="n">
        <v>1</v>
      </c>
      <c r="C15" s="10">
        <f>SUMIF('SUB-RECEITAS'!$A:$A,A15,'SUB-RECEITAS'!$E:$E)</f>
        <v/>
      </c>
      <c r="D15" s="13">
        <f>C15/B15</f>
        <v/>
      </c>
      <c r="E15" t="inlineStr">
        <is>
          <t>[SEM RENDIMENTO]</t>
        </is>
      </c>
    </row>
    <row r="16">
      <c r="A16" s="5" t="inlineStr">
        <is>
          <t>Molho Pad Thai</t>
        </is>
      </c>
      <c r="B16" s="14" t="n">
        <v>1</v>
      </c>
      <c r="C16" s="6">
        <f>SUMIF('SUB-RECEITAS'!$A:$A,A16,'SUB-RECEITAS'!$E:$E)</f>
        <v/>
      </c>
      <c r="D16" s="9">
        <f>C16/B16</f>
        <v/>
      </c>
      <c r="E16" s="5" t="inlineStr">
        <is>
          <t>[SEM RENDIMENTO]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28" customWidth="1" min="3" max="3"/>
    <col width="15" customWidth="1" min="4" max="4"/>
    <col width="12" customWidth="1" min="5" max="5"/>
    <col width="12" customWidth="1" min="6" max="6"/>
  </cols>
  <sheetData>
    <row r="1" ht="32" customHeight="1">
      <c r="A1" s="4" t="inlineStr">
        <is>
          <t>Item</t>
        </is>
      </c>
      <c r="B1" s="4" t="inlineStr">
        <is>
          <t>Tipo</t>
        </is>
      </c>
      <c r="C1" s="4" t="inlineStr">
        <is>
          <t>Ingrediente</t>
        </is>
      </c>
      <c r="D1" s="4" t="inlineStr">
        <is>
          <t>Qtd (kg/L/un)</t>
        </is>
      </c>
      <c r="E1" s="4" t="inlineStr">
        <is>
          <t>R$/un</t>
        </is>
      </c>
      <c r="F1" s="4" t="inlineStr">
        <is>
          <t>Custo R$</t>
        </is>
      </c>
    </row>
    <row r="2">
      <c r="A2" s="5" t="inlineStr">
        <is>
          <t>Poke Salmão</t>
        </is>
      </c>
      <c r="B2" s="5" t="inlineStr">
        <is>
          <t>preparo</t>
        </is>
      </c>
      <c r="C2" s="5" t="inlineStr">
        <is>
          <t>Shari</t>
        </is>
      </c>
      <c r="D2" s="14" t="n">
        <v>0.18</v>
      </c>
      <c r="E2" s="6">
        <f>IFERROR(VLOOKUP(C2,INSUMOS!$A:$G,7,FALSE),VLOOKUP(C2,PREPAROS!$A:$D,4,FALSE))</f>
        <v/>
      </c>
      <c r="F2" s="6">
        <f>D2*E2</f>
        <v/>
      </c>
    </row>
    <row r="3">
      <c r="A3" t="inlineStr">
        <is>
          <t>Poke Salmão</t>
        </is>
      </c>
      <c r="B3" t="inlineStr">
        <is>
          <t>insumo</t>
        </is>
      </c>
      <c r="C3" t="inlineStr">
        <is>
          <t>Salmao Ficha</t>
        </is>
      </c>
      <c r="D3" s="15" t="n">
        <v>0.09</v>
      </c>
      <c r="E3" s="10">
        <f>IFERROR(VLOOKUP(C3,INSUMOS!$A:$G,7,FALSE),VLOOKUP(C3,PREPAROS!$A:$D,4,FALSE))</f>
        <v/>
      </c>
      <c r="F3" s="10">
        <f>D3*E3</f>
        <v/>
      </c>
    </row>
    <row r="4">
      <c r="A4" s="5" t="inlineStr">
        <is>
          <t>Poke Salmão</t>
        </is>
      </c>
      <c r="B4" s="5" t="inlineStr">
        <is>
          <t>insumo</t>
        </is>
      </c>
      <c r="C4" s="5" t="inlineStr">
        <is>
          <t>Avocado</t>
        </is>
      </c>
      <c r="D4" s="14" t="n">
        <v>0.04</v>
      </c>
      <c r="E4" s="6">
        <f>IFERROR(VLOOKUP(C4,INSUMOS!$A:$G,7,FALSE),VLOOKUP(C4,PREPAROS!$A:$D,4,FALSE))</f>
        <v/>
      </c>
      <c r="F4" s="6">
        <f>D4*E4</f>
        <v/>
      </c>
    </row>
    <row r="5">
      <c r="A5" t="inlineStr">
        <is>
          <t>Poke Salmão</t>
        </is>
      </c>
      <c r="B5" t="inlineStr">
        <is>
          <t>insumo</t>
        </is>
      </c>
      <c r="C5" t="inlineStr">
        <is>
          <t>Manga</t>
        </is>
      </c>
      <c r="D5" s="15" t="n">
        <v>0.04</v>
      </c>
      <c r="E5" s="10">
        <f>IFERROR(VLOOKUP(C5,INSUMOS!$A:$G,7,FALSE),VLOOKUP(C5,PREPAROS!$A:$D,4,FALSE))</f>
        <v/>
      </c>
      <c r="F5" s="10">
        <f>D5*E5</f>
        <v/>
      </c>
    </row>
    <row r="6">
      <c r="A6" s="5" t="inlineStr">
        <is>
          <t>Poke Salmão</t>
        </is>
      </c>
      <c r="B6" s="5" t="inlineStr">
        <is>
          <t>preparo</t>
        </is>
      </c>
      <c r="C6" s="5" t="inlineStr">
        <is>
          <t>Sunomono</t>
        </is>
      </c>
      <c r="D6" s="14" t="n">
        <v>0.05</v>
      </c>
      <c r="E6" s="6">
        <f>IFERROR(VLOOKUP(C6,INSUMOS!$A:$G,7,FALSE),VLOOKUP(C6,PREPAROS!$A:$D,4,FALSE))</f>
        <v/>
      </c>
      <c r="F6" s="6">
        <f>D6*E6</f>
        <v/>
      </c>
    </row>
    <row r="7">
      <c r="A7" t="inlineStr">
        <is>
          <t>Poke Salmão</t>
        </is>
      </c>
      <c r="B7" t="inlineStr">
        <is>
          <t>insumo</t>
        </is>
      </c>
      <c r="C7" t="inlineStr">
        <is>
          <t>Shimeji</t>
        </is>
      </c>
      <c r="D7" s="15" t="n">
        <v>0.04</v>
      </c>
      <c r="E7" s="10">
        <f>IFERROR(VLOOKUP(C7,INSUMOS!$A:$G,7,FALSE),VLOOKUP(C7,PREPAROS!$A:$D,4,FALSE))</f>
        <v/>
      </c>
      <c r="F7" s="10">
        <f>D7*E7</f>
        <v/>
      </c>
    </row>
    <row r="8">
      <c r="A8" s="5" t="inlineStr">
        <is>
          <t>Poke Salmão</t>
        </is>
      </c>
      <c r="B8" s="5" t="inlineStr">
        <is>
          <t>insumo</t>
        </is>
      </c>
      <c r="C8" s="5" t="inlineStr">
        <is>
          <t>Gergelim</t>
        </is>
      </c>
      <c r="D8" s="14" t="n">
        <v>0.003</v>
      </c>
      <c r="E8" s="6">
        <f>IFERROR(VLOOKUP(C8,INSUMOS!$A:$G,7,FALSE),VLOOKUP(C8,PREPAROS!$A:$D,4,FALSE))</f>
        <v/>
      </c>
      <c r="F8" s="6">
        <f>D8*E8</f>
        <v/>
      </c>
    </row>
    <row r="9">
      <c r="A9" t="inlineStr">
        <is>
          <t>Poke Salmão</t>
        </is>
      </c>
      <c r="B9" t="inlineStr">
        <is>
          <t>insumo</t>
        </is>
      </c>
      <c r="C9" t="inlineStr">
        <is>
          <t>Gergelim Preto</t>
        </is>
      </c>
      <c r="D9" s="15" t="n">
        <v>0.002</v>
      </c>
      <c r="E9" s="10">
        <f>IFERROR(VLOOKUP(C9,INSUMOS!$A:$G,7,FALSE),VLOOKUP(C9,PREPAROS!$A:$D,4,FALSE))</f>
        <v/>
      </c>
      <c r="F9" s="10">
        <f>D9*E9</f>
        <v/>
      </c>
    </row>
    <row r="10">
      <c r="A10" s="5" t="inlineStr">
        <is>
          <t>Poke Salmão</t>
        </is>
      </c>
      <c r="B10" s="5" t="inlineStr">
        <is>
          <t>insumo</t>
        </is>
      </c>
      <c r="C10" s="5" t="inlineStr">
        <is>
          <t>Nori</t>
        </is>
      </c>
      <c r="D10" s="14" t="n">
        <v>0.3</v>
      </c>
      <c r="E10" s="6">
        <f>IFERROR(VLOOKUP(C10,INSUMOS!$A:$G,7,FALSE),VLOOKUP(C10,PREPAROS!$A:$D,4,FALSE))</f>
        <v/>
      </c>
      <c r="F10" s="6">
        <f>D10*E10</f>
        <v/>
      </c>
    </row>
    <row r="11">
      <c r="A11" t="inlineStr">
        <is>
          <t>Poke Salmão</t>
        </is>
      </c>
      <c r="B11" t="inlineStr">
        <is>
          <t>insumo</t>
        </is>
      </c>
      <c r="C11" t="inlineStr">
        <is>
          <t>Couve</t>
        </is>
      </c>
      <c r="D11" s="15" t="n">
        <v>0.02</v>
      </c>
      <c r="E11" s="10">
        <f>IFERROR(VLOOKUP(C11,INSUMOS!$A:$G,7,FALSE),VLOOKUP(C11,PREPAROS!$A:$D,4,FALSE))</f>
        <v/>
      </c>
      <c r="F11" s="10">
        <f>D11*E11</f>
        <v/>
      </c>
    </row>
    <row r="12">
      <c r="A12" s="5" t="inlineStr">
        <is>
          <t>Poke Salmão</t>
        </is>
      </c>
      <c r="B12" s="5" t="inlineStr">
        <is>
          <t>preparo</t>
        </is>
      </c>
      <c r="C12" s="5" t="inlineStr">
        <is>
          <t>Spicy Mayo</t>
        </is>
      </c>
      <c r="D12" s="14" t="n">
        <v>0.03</v>
      </c>
      <c r="E12" s="6">
        <f>IFERROR(VLOOKUP(C12,INSUMOS!$A:$G,7,FALSE),VLOOKUP(C12,PREPAROS!$A:$D,4,FALSE))</f>
        <v/>
      </c>
      <c r="F12" s="6">
        <f>D12*E12</f>
        <v/>
      </c>
    </row>
    <row r="13">
      <c r="A13" t="inlineStr">
        <is>
          <t>Poke Camarão</t>
        </is>
      </c>
      <c r="B13" t="inlineStr">
        <is>
          <t>preparo</t>
        </is>
      </c>
      <c r="C13" t="inlineStr">
        <is>
          <t>Shari</t>
        </is>
      </c>
      <c r="D13" s="15" t="n">
        <v>0.18</v>
      </c>
      <c r="E13" s="10">
        <f>IFERROR(VLOOKUP(C13,INSUMOS!$A:$G,7,FALSE),VLOOKUP(C13,PREPAROS!$A:$D,4,FALSE))</f>
        <v/>
      </c>
      <c r="F13" s="10">
        <f>D13*E13</f>
        <v/>
      </c>
    </row>
    <row r="14">
      <c r="A14" s="5" t="inlineStr">
        <is>
          <t>Poke Camarão</t>
        </is>
      </c>
      <c r="B14" s="5" t="inlineStr">
        <is>
          <t>insumo</t>
        </is>
      </c>
      <c r="C14" s="5" t="inlineStr">
        <is>
          <t>Camarao</t>
        </is>
      </c>
      <c r="D14" s="14" t="n">
        <v>0.08</v>
      </c>
      <c r="E14" s="6">
        <f>IFERROR(VLOOKUP(C14,INSUMOS!$A:$G,7,FALSE),VLOOKUP(C14,PREPAROS!$A:$D,4,FALSE))</f>
        <v/>
      </c>
      <c r="F14" s="6">
        <f>D14*E14</f>
        <v/>
      </c>
    </row>
    <row r="15">
      <c r="A15" t="inlineStr">
        <is>
          <t>Poke Camarão</t>
        </is>
      </c>
      <c r="B15" t="inlineStr">
        <is>
          <t>insumo</t>
        </is>
      </c>
      <c r="C15" t="inlineStr">
        <is>
          <t>Avocado</t>
        </is>
      </c>
      <c r="D15" s="15" t="n">
        <v>0.04</v>
      </c>
      <c r="E15" s="10">
        <f>IFERROR(VLOOKUP(C15,INSUMOS!$A:$G,7,FALSE),VLOOKUP(C15,PREPAROS!$A:$D,4,FALSE))</f>
        <v/>
      </c>
      <c r="F15" s="10">
        <f>D15*E15</f>
        <v/>
      </c>
    </row>
    <row r="16">
      <c r="A16" s="5" t="inlineStr">
        <is>
          <t>Poke Camarão</t>
        </is>
      </c>
      <c r="B16" s="5" t="inlineStr">
        <is>
          <t>insumo</t>
        </is>
      </c>
      <c r="C16" s="5" t="inlineStr">
        <is>
          <t>Manga</t>
        </is>
      </c>
      <c r="D16" s="14" t="n">
        <v>0.04</v>
      </c>
      <c r="E16" s="6">
        <f>IFERROR(VLOOKUP(C16,INSUMOS!$A:$G,7,FALSE),VLOOKUP(C16,PREPAROS!$A:$D,4,FALSE))</f>
        <v/>
      </c>
      <c r="F16" s="6">
        <f>D16*E16</f>
        <v/>
      </c>
    </row>
    <row r="17">
      <c r="A17" t="inlineStr">
        <is>
          <t>Poke Camarão</t>
        </is>
      </c>
      <c r="B17" t="inlineStr">
        <is>
          <t>insumo</t>
        </is>
      </c>
      <c r="C17" t="inlineStr">
        <is>
          <t>Edamame</t>
        </is>
      </c>
      <c r="D17" s="15" t="n">
        <v>0.04</v>
      </c>
      <c r="E17" s="10">
        <f>IFERROR(VLOOKUP(C17,INSUMOS!$A:$G,7,FALSE),VLOOKUP(C17,PREPAROS!$A:$D,4,FALSE))</f>
        <v/>
      </c>
      <c r="F17" s="10">
        <f>D17*E17</f>
        <v/>
      </c>
    </row>
    <row r="18">
      <c r="A18" s="5" t="inlineStr">
        <is>
          <t>Poke Camarão</t>
        </is>
      </c>
      <c r="B18" s="5" t="inlineStr">
        <is>
          <t>preparo</t>
        </is>
      </c>
      <c r="C18" s="5" t="inlineStr">
        <is>
          <t>Sunomono</t>
        </is>
      </c>
      <c r="D18" s="14" t="n">
        <v>0.05</v>
      </c>
      <c r="E18" s="6">
        <f>IFERROR(VLOOKUP(C18,INSUMOS!$A:$G,7,FALSE),VLOOKUP(C18,PREPAROS!$A:$D,4,FALSE))</f>
        <v/>
      </c>
      <c r="F18" s="6">
        <f>D18*E18</f>
        <v/>
      </c>
    </row>
    <row r="19">
      <c r="A19" t="inlineStr">
        <is>
          <t>Poke Camarão</t>
        </is>
      </c>
      <c r="B19" t="inlineStr">
        <is>
          <t>insumo</t>
        </is>
      </c>
      <c r="C19" t="inlineStr">
        <is>
          <t>Gergelim</t>
        </is>
      </c>
      <c r="D19" s="15" t="n">
        <v>0.003</v>
      </c>
      <c r="E19" s="10">
        <f>IFERROR(VLOOKUP(C19,INSUMOS!$A:$G,7,FALSE),VLOOKUP(C19,PREPAROS!$A:$D,4,FALSE))</f>
        <v/>
      </c>
      <c r="F19" s="10">
        <f>D19*E19</f>
        <v/>
      </c>
    </row>
    <row r="20">
      <c r="A20" s="5" t="inlineStr">
        <is>
          <t>Poke Camarão</t>
        </is>
      </c>
      <c r="B20" s="5" t="inlineStr">
        <is>
          <t>insumo</t>
        </is>
      </c>
      <c r="C20" s="5" t="inlineStr">
        <is>
          <t>Nori</t>
        </is>
      </c>
      <c r="D20" s="14" t="n">
        <v>0.3</v>
      </c>
      <c r="E20" s="6">
        <f>IFERROR(VLOOKUP(C20,INSUMOS!$A:$G,7,FALSE),VLOOKUP(C20,PREPAROS!$A:$D,4,FALSE))</f>
        <v/>
      </c>
      <c r="F20" s="6">
        <f>D20*E20</f>
        <v/>
      </c>
    </row>
    <row r="21">
      <c r="A21" t="inlineStr">
        <is>
          <t>Poke Camarão</t>
        </is>
      </c>
      <c r="B21" t="inlineStr">
        <is>
          <t>insumo</t>
        </is>
      </c>
      <c r="C21" t="inlineStr">
        <is>
          <t>Couve</t>
        </is>
      </c>
      <c r="D21" s="15" t="n">
        <v>0.02</v>
      </c>
      <c r="E21" s="10">
        <f>IFERROR(VLOOKUP(C21,INSUMOS!$A:$G,7,FALSE),VLOOKUP(C21,PREPAROS!$A:$D,4,FALSE))</f>
        <v/>
      </c>
      <c r="F21" s="10">
        <f>D21*E21</f>
        <v/>
      </c>
    </row>
    <row r="22">
      <c r="A22" s="5" t="inlineStr">
        <is>
          <t>Poke Camarão</t>
        </is>
      </c>
      <c r="B22" s="5" t="inlineStr">
        <is>
          <t>preparo</t>
        </is>
      </c>
      <c r="C22" s="5" t="inlineStr">
        <is>
          <t>Spicy Mayo</t>
        </is>
      </c>
      <c r="D22" s="14" t="n">
        <v>0.03</v>
      </c>
      <c r="E22" s="6">
        <f>IFERROR(VLOOKUP(C22,INSUMOS!$A:$G,7,FALSE),VLOOKUP(C22,PREPAROS!$A:$D,4,FALSE))</f>
        <v/>
      </c>
      <c r="F22" s="6">
        <f>D22*E22</f>
        <v/>
      </c>
    </row>
    <row r="23">
      <c r="A23" t="inlineStr">
        <is>
          <t>Poke Camarão</t>
        </is>
      </c>
      <c r="B23" t="inlineStr">
        <is>
          <t>insumo</t>
        </is>
      </c>
      <c r="C23" t="inlineStr">
        <is>
          <t>Alho</t>
        </is>
      </c>
      <c r="D23" s="15" t="n">
        <v>0.004</v>
      </c>
      <c r="E23" s="10">
        <f>IFERROR(VLOOKUP(C23,INSUMOS!$A:$G,7,FALSE),VLOOKUP(C23,PREPAROS!$A:$D,4,FALSE))</f>
        <v/>
      </c>
      <c r="F23" s="10">
        <f>D23*E23</f>
        <v/>
      </c>
    </row>
    <row r="24">
      <c r="A24" s="5" t="inlineStr">
        <is>
          <t>Poke Camarão</t>
        </is>
      </c>
      <c r="B24" s="5" t="inlineStr">
        <is>
          <t>insumo</t>
        </is>
      </c>
      <c r="C24" s="5" t="inlineStr">
        <is>
          <t>Oleo Gergelim</t>
        </is>
      </c>
      <c r="D24" s="14" t="n">
        <v>0.004</v>
      </c>
      <c r="E24" s="6">
        <f>IFERROR(VLOOKUP(C24,INSUMOS!$A:$G,7,FALSE),VLOOKUP(C24,PREPAROS!$A:$D,4,FALSE))</f>
        <v/>
      </c>
      <c r="F24" s="6">
        <f>D24*E24</f>
        <v/>
      </c>
    </row>
    <row r="25">
      <c r="A25" t="inlineStr">
        <is>
          <t>Uramaki Philadelphia</t>
        </is>
      </c>
      <c r="B25" t="inlineStr">
        <is>
          <t>preparo</t>
        </is>
      </c>
      <c r="C25" t="inlineStr">
        <is>
          <t>Shari</t>
        </is>
      </c>
      <c r="D25" s="15" t="n">
        <v>0.22</v>
      </c>
      <c r="E25" s="10">
        <f>IFERROR(VLOOKUP(C25,INSUMOS!$A:$G,7,FALSE),VLOOKUP(C25,PREPAROS!$A:$D,4,FALSE))</f>
        <v/>
      </c>
      <c r="F25" s="10">
        <f>D25*E25</f>
        <v/>
      </c>
    </row>
    <row r="26">
      <c r="A26" s="5" t="inlineStr">
        <is>
          <t>Uramaki Philadelphia</t>
        </is>
      </c>
      <c r="B26" s="5" t="inlineStr">
        <is>
          <t>insumo</t>
        </is>
      </c>
      <c r="C26" s="5" t="inlineStr">
        <is>
          <t>Salmao Ficha</t>
        </is>
      </c>
      <c r="D26" s="14" t="n">
        <v>0.11</v>
      </c>
      <c r="E26" s="6">
        <f>IFERROR(VLOOKUP(C26,INSUMOS!$A:$G,7,FALSE),VLOOKUP(C26,PREPAROS!$A:$D,4,FALSE))</f>
        <v/>
      </c>
      <c r="F26" s="6">
        <f>D26*E26</f>
        <v/>
      </c>
    </row>
    <row r="27">
      <c r="A27" t="inlineStr">
        <is>
          <t>Uramaki Philadelphia</t>
        </is>
      </c>
      <c r="B27" t="inlineStr">
        <is>
          <t>insumo</t>
        </is>
      </c>
      <c r="C27" t="inlineStr">
        <is>
          <t>Cream Cheese</t>
        </is>
      </c>
      <c r="D27" s="15" t="n">
        <v>0.05</v>
      </c>
      <c r="E27" s="10">
        <f>IFERROR(VLOOKUP(C27,INSUMOS!$A:$G,7,FALSE),VLOOKUP(C27,PREPAROS!$A:$D,4,FALSE))</f>
        <v/>
      </c>
      <c r="F27" s="10">
        <f>D27*E27</f>
        <v/>
      </c>
    </row>
    <row r="28">
      <c r="A28" s="5" t="inlineStr">
        <is>
          <t>Uramaki Philadelphia</t>
        </is>
      </c>
      <c r="B28" s="5" t="inlineStr">
        <is>
          <t>insumo</t>
        </is>
      </c>
      <c r="C28" s="5" t="inlineStr">
        <is>
          <t>Nori</t>
        </is>
      </c>
      <c r="D28" s="14" t="n">
        <v>1</v>
      </c>
      <c r="E28" s="6">
        <f>IFERROR(VLOOKUP(C28,INSUMOS!$A:$G,7,FALSE),VLOOKUP(C28,PREPAROS!$A:$D,4,FALSE))</f>
        <v/>
      </c>
      <c r="F28" s="6">
        <f>D28*E28</f>
        <v/>
      </c>
    </row>
    <row r="29">
      <c r="A29" t="inlineStr">
        <is>
          <t>Uramaki Philadelphia</t>
        </is>
      </c>
      <c r="B29" t="inlineStr">
        <is>
          <t>insumo</t>
        </is>
      </c>
      <c r="C29" t="inlineStr">
        <is>
          <t>Gergelim</t>
        </is>
      </c>
      <c r="D29" s="15" t="n">
        <v>0.006</v>
      </c>
      <c r="E29" s="10">
        <f>IFERROR(VLOOKUP(C29,INSUMOS!$A:$G,7,FALSE),VLOOKUP(C29,PREPAROS!$A:$D,4,FALSE))</f>
        <v/>
      </c>
      <c r="F29" s="10">
        <f>D29*E29</f>
        <v/>
      </c>
    </row>
    <row r="30">
      <c r="A30" s="5" t="inlineStr">
        <is>
          <t>Uramaki Philadelphia</t>
        </is>
      </c>
      <c r="B30" s="5" t="inlineStr">
        <is>
          <t>insumo</t>
        </is>
      </c>
      <c r="C30" s="5" t="inlineStr">
        <is>
          <t>Tare</t>
        </is>
      </c>
      <c r="D30" s="14" t="n">
        <v>0.01</v>
      </c>
      <c r="E30" s="6">
        <f>IFERROR(VLOOKUP(C30,INSUMOS!$A:$G,7,FALSE),VLOOKUP(C30,PREPAROS!$A:$D,4,FALSE))</f>
        <v/>
      </c>
      <c r="F30" s="6">
        <f>D30*E30</f>
        <v/>
      </c>
    </row>
    <row r="31">
      <c r="A31" t="inlineStr">
        <is>
          <t>Joy Hot Philadelphia</t>
        </is>
      </c>
      <c r="B31" t="inlineStr">
        <is>
          <t>preparo</t>
        </is>
      </c>
      <c r="C31" t="inlineStr">
        <is>
          <t>Shari</t>
        </is>
      </c>
      <c r="D31" s="15" t="n">
        <v>0.22</v>
      </c>
      <c r="E31" s="10">
        <f>IFERROR(VLOOKUP(C31,INSUMOS!$A:$G,7,FALSE),VLOOKUP(C31,PREPAROS!$A:$D,4,FALSE))</f>
        <v/>
      </c>
      <c r="F31" s="10">
        <f>D31*E31</f>
        <v/>
      </c>
    </row>
    <row r="32">
      <c r="A32" s="5" t="inlineStr">
        <is>
          <t>Joy Hot Philadelphia</t>
        </is>
      </c>
      <c r="B32" s="5" t="inlineStr">
        <is>
          <t>insumo</t>
        </is>
      </c>
      <c r="C32" s="5" t="inlineStr">
        <is>
          <t>Salmao Ficha</t>
        </is>
      </c>
      <c r="D32" s="14" t="n">
        <v>0.09</v>
      </c>
      <c r="E32" s="6">
        <f>IFERROR(VLOOKUP(C32,INSUMOS!$A:$G,7,FALSE),VLOOKUP(C32,PREPAROS!$A:$D,4,FALSE))</f>
        <v/>
      </c>
      <c r="F32" s="6">
        <f>D32*E32</f>
        <v/>
      </c>
    </row>
    <row r="33">
      <c r="A33" t="inlineStr">
        <is>
          <t>Joy Hot Philadelphia</t>
        </is>
      </c>
      <c r="B33" t="inlineStr">
        <is>
          <t>insumo</t>
        </is>
      </c>
      <c r="C33" t="inlineStr">
        <is>
          <t>Cream Cheese</t>
        </is>
      </c>
      <c r="D33" s="15" t="n">
        <v>0.055</v>
      </c>
      <c r="E33" s="10">
        <f>IFERROR(VLOOKUP(C33,INSUMOS!$A:$G,7,FALSE),VLOOKUP(C33,PREPAROS!$A:$D,4,FALSE))</f>
        <v/>
      </c>
      <c r="F33" s="10">
        <f>D33*E33</f>
        <v/>
      </c>
    </row>
    <row r="34">
      <c r="A34" s="5" t="inlineStr">
        <is>
          <t>Joy Hot Philadelphia</t>
        </is>
      </c>
      <c r="B34" s="5" t="inlineStr">
        <is>
          <t>insumo</t>
        </is>
      </c>
      <c r="C34" s="5" t="inlineStr">
        <is>
          <t>Nori</t>
        </is>
      </c>
      <c r="D34" s="14" t="n">
        <v>1</v>
      </c>
      <c r="E34" s="6">
        <f>IFERROR(VLOOKUP(C34,INSUMOS!$A:$G,7,FALSE),VLOOKUP(C34,PREPAROS!$A:$D,4,FALSE))</f>
        <v/>
      </c>
      <c r="F34" s="6">
        <f>D34*E34</f>
        <v/>
      </c>
    </row>
    <row r="35">
      <c r="A35" t="inlineStr">
        <is>
          <t>Joy Hot Philadelphia</t>
        </is>
      </c>
      <c r="B35" t="inlineStr">
        <is>
          <t>insumo</t>
        </is>
      </c>
      <c r="C35" t="inlineStr">
        <is>
          <t>Panko</t>
        </is>
      </c>
      <c r="D35" s="15" t="n">
        <v>0.045</v>
      </c>
      <c r="E35" s="10">
        <f>IFERROR(VLOOKUP(C35,INSUMOS!$A:$G,7,FALSE),VLOOKUP(C35,PREPAROS!$A:$D,4,FALSE))</f>
        <v/>
      </c>
      <c r="F35" s="10">
        <f>D35*E35</f>
        <v/>
      </c>
    </row>
    <row r="36">
      <c r="A36" s="5" t="inlineStr">
        <is>
          <t>Joy Hot Philadelphia</t>
        </is>
      </c>
      <c r="B36" s="5" t="inlineStr">
        <is>
          <t>insumo</t>
        </is>
      </c>
      <c r="C36" s="5" t="inlineStr">
        <is>
          <t>Farinha Trigo</t>
        </is>
      </c>
      <c r="D36" s="14" t="n">
        <v>0.02</v>
      </c>
      <c r="E36" s="6">
        <f>IFERROR(VLOOKUP(C36,INSUMOS!$A:$G,7,FALSE),VLOOKUP(C36,PREPAROS!$A:$D,4,FALSE))</f>
        <v/>
      </c>
      <c r="F36" s="6">
        <f>D36*E36</f>
        <v/>
      </c>
    </row>
    <row r="37">
      <c r="A37" t="inlineStr">
        <is>
          <t>Joy Hot Philadelphia</t>
        </is>
      </c>
      <c r="B37" t="inlineStr">
        <is>
          <t>insumo</t>
        </is>
      </c>
      <c r="C37" t="inlineStr">
        <is>
          <t>Ovo</t>
        </is>
      </c>
      <c r="D37" s="15" t="n">
        <v>0.5</v>
      </c>
      <c r="E37" s="10">
        <f>IFERROR(VLOOKUP(C37,INSUMOS!$A:$G,7,FALSE),VLOOKUP(C37,PREPAROS!$A:$D,4,FALSE))</f>
        <v/>
      </c>
      <c r="F37" s="10">
        <f>D37*E37</f>
        <v/>
      </c>
    </row>
    <row r="38">
      <c r="A38" s="5" t="inlineStr">
        <is>
          <t>Joy Hot Philadelphia</t>
        </is>
      </c>
      <c r="B38" s="5" t="inlineStr">
        <is>
          <t>insumo</t>
        </is>
      </c>
      <c r="C38" s="5" t="inlineStr">
        <is>
          <t>Oleo Soja</t>
        </is>
      </c>
      <c r="D38" s="14" t="n">
        <v>0.03</v>
      </c>
      <c r="E38" s="6">
        <f>IFERROR(VLOOKUP(C38,INSUMOS!$A:$G,7,FALSE),VLOOKUP(C38,PREPAROS!$A:$D,4,FALSE))</f>
        <v/>
      </c>
      <c r="F38" s="6">
        <f>D38*E38</f>
        <v/>
      </c>
    </row>
    <row r="39">
      <c r="A39" t="inlineStr">
        <is>
          <t>Joy Hot Philadelphia</t>
        </is>
      </c>
      <c r="B39" t="inlineStr">
        <is>
          <t>insumo</t>
        </is>
      </c>
      <c r="C39" t="inlineStr">
        <is>
          <t>Tare</t>
        </is>
      </c>
      <c r="D39" s="15" t="n">
        <v>0.015</v>
      </c>
      <c r="E39" s="10">
        <f>IFERROR(VLOOKUP(C39,INSUMOS!$A:$G,7,FALSE),VLOOKUP(C39,PREPAROS!$A:$D,4,FALSE))</f>
        <v/>
      </c>
      <c r="F39" s="10">
        <f>D39*E39</f>
        <v/>
      </c>
    </row>
    <row r="40">
      <c r="A40" s="5" t="inlineStr">
        <is>
          <t>Joy Hot Philadelphia</t>
        </is>
      </c>
      <c r="B40" s="5" t="inlineStr">
        <is>
          <t>insumo</t>
        </is>
      </c>
      <c r="C40" s="5" t="inlineStr">
        <is>
          <t>Cebolinha</t>
        </is>
      </c>
      <c r="D40" s="14" t="n">
        <v>0.004</v>
      </c>
      <c r="E40" s="6">
        <f>IFERROR(VLOOKUP(C40,INSUMOS!$A:$G,7,FALSE),VLOOKUP(C40,PREPAROS!$A:$D,4,FALSE))</f>
        <v/>
      </c>
      <c r="F40" s="6">
        <f>D40*E40</f>
        <v/>
      </c>
    </row>
    <row r="41">
      <c r="A41" t="inlineStr">
        <is>
          <t>Yakisoba</t>
        </is>
      </c>
      <c r="B41" t="inlineStr">
        <is>
          <t>insumo</t>
        </is>
      </c>
      <c r="C41" t="inlineStr">
        <is>
          <t>Macarrao Yakisoba</t>
        </is>
      </c>
      <c r="D41" s="15" t="n">
        <v>0.18</v>
      </c>
      <c r="E41" s="10">
        <f>IFERROR(VLOOKUP(C41,INSUMOS!$A:$G,7,FALSE),VLOOKUP(C41,PREPAROS!$A:$D,4,FALSE))</f>
        <v/>
      </c>
      <c r="F41" s="10">
        <f>D41*E41</f>
        <v/>
      </c>
    </row>
    <row r="42">
      <c r="A42" s="5" t="inlineStr">
        <is>
          <t>Yakisoba</t>
        </is>
      </c>
      <c r="B42" s="5" t="inlineStr">
        <is>
          <t>preparo</t>
        </is>
      </c>
      <c r="C42" s="5" t="inlineStr">
        <is>
          <t>Legumes Yakisoba</t>
        </is>
      </c>
      <c r="D42" s="14" t="n">
        <v>0.17</v>
      </c>
      <c r="E42" s="6">
        <f>IFERROR(VLOOKUP(C42,INSUMOS!$A:$G,7,FALSE),VLOOKUP(C42,PREPAROS!$A:$D,4,FALSE))</f>
        <v/>
      </c>
      <c r="F42" s="6">
        <f>D42*E42</f>
        <v/>
      </c>
    </row>
    <row r="43">
      <c r="A43" t="inlineStr">
        <is>
          <t>Yakisoba</t>
        </is>
      </c>
      <c r="B43" t="inlineStr">
        <is>
          <t>insumo</t>
        </is>
      </c>
      <c r="C43" t="inlineStr">
        <is>
          <t>Acem</t>
        </is>
      </c>
      <c r="D43" s="15" t="n">
        <v>0.08</v>
      </c>
      <c r="E43" s="10">
        <f>IFERROR(VLOOKUP(C43,INSUMOS!$A:$G,7,FALSE),VLOOKUP(C43,PREPAROS!$A:$D,4,FALSE))</f>
        <v/>
      </c>
      <c r="F43" s="10">
        <f>D43*E43</f>
        <v/>
      </c>
    </row>
    <row r="44">
      <c r="A44" s="5" t="inlineStr">
        <is>
          <t>Yakisoba</t>
        </is>
      </c>
      <c r="B44" s="5" t="inlineStr">
        <is>
          <t>preparo</t>
        </is>
      </c>
      <c r="C44" s="5" t="inlineStr">
        <is>
          <t>Molho Yakisoba</t>
        </is>
      </c>
      <c r="D44" s="14" t="n">
        <v>0.055</v>
      </c>
      <c r="E44" s="6">
        <f>IFERROR(VLOOKUP(C44,INSUMOS!$A:$G,7,FALSE),VLOOKUP(C44,PREPAROS!$A:$D,4,FALSE))</f>
        <v/>
      </c>
      <c r="F44" s="6">
        <f>D44*E44</f>
        <v/>
      </c>
    </row>
    <row r="45">
      <c r="A45" t="inlineStr">
        <is>
          <t>Yakisoba</t>
        </is>
      </c>
      <c r="B45" t="inlineStr">
        <is>
          <t>insumo</t>
        </is>
      </c>
      <c r="C45" t="inlineStr">
        <is>
          <t>Oleo Soja</t>
        </is>
      </c>
      <c r="D45" s="15" t="n">
        <v>0.012</v>
      </c>
      <c r="E45" s="10">
        <f>IFERROR(VLOOKUP(C45,INSUMOS!$A:$G,7,FALSE),VLOOKUP(C45,PREPAROS!$A:$D,4,FALSE))</f>
        <v/>
      </c>
      <c r="F45" s="10">
        <f>D45*E45</f>
        <v/>
      </c>
    </row>
    <row r="46">
      <c r="A46" s="5" t="inlineStr">
        <is>
          <t>Yakisoba</t>
        </is>
      </c>
      <c r="B46" s="5" t="inlineStr">
        <is>
          <t>insumo</t>
        </is>
      </c>
      <c r="C46" s="5" t="inlineStr">
        <is>
          <t>Gergelim</t>
        </is>
      </c>
      <c r="D46" s="14" t="n">
        <v>0.003</v>
      </c>
      <c r="E46" s="6">
        <f>IFERROR(VLOOKUP(C46,INSUMOS!$A:$G,7,FALSE),VLOOKUP(C46,PREPAROS!$A:$D,4,FALSE))</f>
        <v/>
      </c>
      <c r="F46" s="6">
        <f>D46*E46</f>
        <v/>
      </c>
    </row>
    <row r="47">
      <c r="A47" t="inlineStr">
        <is>
          <t>Yakisoba</t>
        </is>
      </c>
      <c r="B47" t="inlineStr">
        <is>
          <t>insumo</t>
        </is>
      </c>
      <c r="C47" t="inlineStr">
        <is>
          <t>Cebolinha</t>
        </is>
      </c>
      <c r="D47" s="15" t="n">
        <v>0.005</v>
      </c>
      <c r="E47" s="10">
        <f>IFERROR(VLOOKUP(C47,INSUMOS!$A:$G,7,FALSE),VLOOKUP(C47,PREPAROS!$A:$D,4,FALSE))</f>
        <v/>
      </c>
      <c r="F47" s="10">
        <f>D47*E47</f>
        <v/>
      </c>
    </row>
    <row r="48">
      <c r="A48" s="5" t="inlineStr">
        <is>
          <t>Korean Chicken</t>
        </is>
      </c>
      <c r="B48" s="5" t="inlineStr">
        <is>
          <t>insumo</t>
        </is>
      </c>
      <c r="C48" s="5" t="inlineStr">
        <is>
          <t>Sobrecoxa</t>
        </is>
      </c>
      <c r="D48" s="14" t="n">
        <v>0.22</v>
      </c>
      <c r="E48" s="6">
        <f>IFERROR(VLOOKUP(C48,INSUMOS!$A:$G,7,FALSE),VLOOKUP(C48,PREPAROS!$A:$D,4,FALSE))</f>
        <v/>
      </c>
      <c r="F48" s="6">
        <f>D48*E48</f>
        <v/>
      </c>
    </row>
    <row r="49">
      <c r="A49" t="inlineStr">
        <is>
          <t>Korean Chicken</t>
        </is>
      </c>
      <c r="B49" t="inlineStr">
        <is>
          <t>insumo</t>
        </is>
      </c>
      <c r="C49" t="inlineStr">
        <is>
          <t>Amido</t>
        </is>
      </c>
      <c r="D49" s="15" t="n">
        <v>0.045</v>
      </c>
      <c r="E49" s="10">
        <f>IFERROR(VLOOKUP(C49,INSUMOS!$A:$G,7,FALSE),VLOOKUP(C49,PREPAROS!$A:$D,4,FALSE))</f>
        <v/>
      </c>
      <c r="F49" s="10">
        <f>D49*E49</f>
        <v/>
      </c>
    </row>
    <row r="50">
      <c r="A50" s="5" t="inlineStr">
        <is>
          <t>Korean Chicken</t>
        </is>
      </c>
      <c r="B50" s="5" t="inlineStr">
        <is>
          <t>preparo</t>
        </is>
      </c>
      <c r="C50" s="5" t="inlineStr">
        <is>
          <t>Molho Gochujang</t>
        </is>
      </c>
      <c r="D50" s="14" t="n">
        <v>0.055</v>
      </c>
      <c r="E50" s="6">
        <f>IFERROR(VLOOKUP(C50,INSUMOS!$A:$G,7,FALSE),VLOOKUP(C50,PREPAROS!$A:$D,4,FALSE))</f>
        <v/>
      </c>
      <c r="F50" s="6">
        <f>D50*E50</f>
        <v/>
      </c>
    </row>
    <row r="51">
      <c r="A51" t="inlineStr">
        <is>
          <t>Korean Chicken</t>
        </is>
      </c>
      <c r="B51" t="inlineStr">
        <is>
          <t>insumo</t>
        </is>
      </c>
      <c r="C51" t="inlineStr">
        <is>
          <t>Oleo Soja</t>
        </is>
      </c>
      <c r="D51" s="15" t="n">
        <v>0.04</v>
      </c>
      <c r="E51" s="10">
        <f>IFERROR(VLOOKUP(C51,INSUMOS!$A:$G,7,FALSE),VLOOKUP(C51,PREPAROS!$A:$D,4,FALSE))</f>
        <v/>
      </c>
      <c r="F51" s="10">
        <f>D51*E51</f>
        <v/>
      </c>
    </row>
    <row r="52">
      <c r="A52" s="5" t="inlineStr">
        <is>
          <t>Korean Chicken</t>
        </is>
      </c>
      <c r="B52" s="5" t="inlineStr">
        <is>
          <t>insumo</t>
        </is>
      </c>
      <c r="C52" s="5" t="inlineStr">
        <is>
          <t>Gergelim</t>
        </is>
      </c>
      <c r="D52" s="14" t="n">
        <v>0.004</v>
      </c>
      <c r="E52" s="6">
        <f>IFERROR(VLOOKUP(C52,INSUMOS!$A:$G,7,FALSE),VLOOKUP(C52,PREPAROS!$A:$D,4,FALSE))</f>
        <v/>
      </c>
      <c r="F52" s="6">
        <f>D52*E52</f>
        <v/>
      </c>
    </row>
    <row r="53">
      <c r="A53" t="inlineStr">
        <is>
          <t>Korean Chicken</t>
        </is>
      </c>
      <c r="B53" t="inlineStr">
        <is>
          <t>insumo</t>
        </is>
      </c>
      <c r="C53" t="inlineStr">
        <is>
          <t>Cebolinha</t>
        </is>
      </c>
      <c r="D53" s="15" t="n">
        <v>0.006</v>
      </c>
      <c r="E53" s="10">
        <f>IFERROR(VLOOKUP(C53,INSUMOS!$A:$G,7,FALSE),VLOOKUP(C53,PREPAROS!$A:$D,4,FALSE))</f>
        <v/>
      </c>
      <c r="F53" s="10">
        <f>D53*E53</f>
        <v/>
      </c>
    </row>
    <row r="54">
      <c r="A54" s="5" t="inlineStr">
        <is>
          <t>Korean Chicken</t>
        </is>
      </c>
      <c r="B54" s="5" t="inlineStr">
        <is>
          <t>insumo</t>
        </is>
      </c>
      <c r="C54" s="5" t="inlineStr">
        <is>
          <t>Shoyu</t>
        </is>
      </c>
      <c r="D54" s="14" t="n">
        <v>0.008</v>
      </c>
      <c r="E54" s="6">
        <f>IFERROR(VLOOKUP(C54,INSUMOS!$A:$G,7,FALSE),VLOOKUP(C54,PREPAROS!$A:$D,4,FALSE))</f>
        <v/>
      </c>
      <c r="F54" s="6">
        <f>D54*E54</f>
        <v/>
      </c>
    </row>
    <row r="55">
      <c r="A55" t="inlineStr">
        <is>
          <t>Korean Chicken</t>
        </is>
      </c>
      <c r="B55" t="inlineStr">
        <is>
          <t>insumo</t>
        </is>
      </c>
      <c r="C55" t="inlineStr">
        <is>
          <t>Gengibre</t>
        </is>
      </c>
      <c r="D55" s="15" t="n">
        <v>0.004</v>
      </c>
      <c r="E55" s="10">
        <f>IFERROR(VLOOKUP(C55,INSUMOS!$A:$G,7,FALSE),VLOOKUP(C55,PREPAROS!$A:$D,4,FALSE))</f>
        <v/>
      </c>
      <c r="F55" s="10">
        <f>D55*E55</f>
        <v/>
      </c>
    </row>
    <row r="56">
      <c r="A56" s="5" t="inlineStr">
        <is>
          <t>Katsu Don</t>
        </is>
      </c>
      <c r="B56" s="5" t="inlineStr">
        <is>
          <t>preparo</t>
        </is>
      </c>
      <c r="C56" s="5" t="inlineStr">
        <is>
          <t>Gohan</t>
        </is>
      </c>
      <c r="D56" s="14" t="n">
        <v>0.26</v>
      </c>
      <c r="E56" s="6">
        <f>IFERROR(VLOOKUP(C56,INSUMOS!$A:$G,7,FALSE),VLOOKUP(C56,PREPAROS!$A:$D,4,FALSE))</f>
        <v/>
      </c>
      <c r="F56" s="6">
        <f>D56*E56</f>
        <v/>
      </c>
    </row>
    <row r="57">
      <c r="A57" t="inlineStr">
        <is>
          <t>Katsu Don</t>
        </is>
      </c>
      <c r="B57" t="inlineStr">
        <is>
          <t>insumo</t>
        </is>
      </c>
      <c r="C57" t="inlineStr">
        <is>
          <t>Peito Frango</t>
        </is>
      </c>
      <c r="D57" s="15" t="n">
        <v>0.15</v>
      </c>
      <c r="E57" s="10">
        <f>IFERROR(VLOOKUP(C57,INSUMOS!$A:$G,7,FALSE),VLOOKUP(C57,PREPAROS!$A:$D,4,FALSE))</f>
        <v/>
      </c>
      <c r="F57" s="10">
        <f>D57*E57</f>
        <v/>
      </c>
    </row>
    <row r="58">
      <c r="A58" s="5" t="inlineStr">
        <is>
          <t>Katsu Don</t>
        </is>
      </c>
      <c r="B58" s="5" t="inlineStr">
        <is>
          <t>insumo</t>
        </is>
      </c>
      <c r="C58" s="5" t="inlineStr">
        <is>
          <t>Panko</t>
        </is>
      </c>
      <c r="D58" s="14" t="n">
        <v>0.05</v>
      </c>
      <c r="E58" s="6">
        <f>IFERROR(VLOOKUP(C58,INSUMOS!$A:$G,7,FALSE),VLOOKUP(C58,PREPAROS!$A:$D,4,FALSE))</f>
        <v/>
      </c>
      <c r="F58" s="6">
        <f>D58*E58</f>
        <v/>
      </c>
    </row>
    <row r="59">
      <c r="A59" t="inlineStr">
        <is>
          <t>Katsu Don</t>
        </is>
      </c>
      <c r="B59" t="inlineStr">
        <is>
          <t>insumo</t>
        </is>
      </c>
      <c r="C59" t="inlineStr">
        <is>
          <t>Farinha Trigo</t>
        </is>
      </c>
      <c r="D59" s="15" t="n">
        <v>0.02</v>
      </c>
      <c r="E59" s="10">
        <f>IFERROR(VLOOKUP(C59,INSUMOS!$A:$G,7,FALSE),VLOOKUP(C59,PREPAROS!$A:$D,4,FALSE))</f>
        <v/>
      </c>
      <c r="F59" s="10">
        <f>D59*E59</f>
        <v/>
      </c>
    </row>
    <row r="60">
      <c r="A60" s="5" t="inlineStr">
        <is>
          <t>Katsu Don</t>
        </is>
      </c>
      <c r="B60" s="5" t="inlineStr">
        <is>
          <t>insumo</t>
        </is>
      </c>
      <c r="C60" s="5" t="inlineStr">
        <is>
          <t>Ovo</t>
        </is>
      </c>
      <c r="D60" s="14" t="n">
        <v>1.5</v>
      </c>
      <c r="E60" s="6">
        <f>IFERROR(VLOOKUP(C60,INSUMOS!$A:$G,7,FALSE),VLOOKUP(C60,PREPAROS!$A:$D,4,FALSE))</f>
        <v/>
      </c>
      <c r="F60" s="6">
        <f>D60*E60</f>
        <v/>
      </c>
    </row>
    <row r="61">
      <c r="A61" t="inlineStr">
        <is>
          <t>Katsu Don</t>
        </is>
      </c>
      <c r="B61" t="inlineStr">
        <is>
          <t>insumo</t>
        </is>
      </c>
      <c r="C61" t="inlineStr">
        <is>
          <t>Cebola</t>
        </is>
      </c>
      <c r="D61" s="15" t="n">
        <v>0.06</v>
      </c>
      <c r="E61" s="10">
        <f>IFERROR(VLOOKUP(C61,INSUMOS!$A:$G,7,FALSE),VLOOKUP(C61,PREPAROS!$A:$D,4,FALSE))</f>
        <v/>
      </c>
      <c r="F61" s="10">
        <f>D61*E61</f>
        <v/>
      </c>
    </row>
    <row r="62">
      <c r="A62" s="5" t="inlineStr">
        <is>
          <t>Katsu Don</t>
        </is>
      </c>
      <c r="B62" s="5" t="inlineStr">
        <is>
          <t>preparo</t>
        </is>
      </c>
      <c r="C62" s="5" t="inlineStr">
        <is>
          <t>Dashi Don</t>
        </is>
      </c>
      <c r="D62" s="14" t="n">
        <v>0.09</v>
      </c>
      <c r="E62" s="6">
        <f>IFERROR(VLOOKUP(C62,INSUMOS!$A:$G,7,FALSE),VLOOKUP(C62,PREPAROS!$A:$D,4,FALSE))</f>
        <v/>
      </c>
      <c r="F62" s="6">
        <f>D62*E62</f>
        <v/>
      </c>
    </row>
    <row r="63">
      <c r="A63" t="inlineStr">
        <is>
          <t>Katsu Don</t>
        </is>
      </c>
      <c r="B63" t="inlineStr">
        <is>
          <t>insumo</t>
        </is>
      </c>
      <c r="C63" t="inlineStr">
        <is>
          <t>Oleo Soja</t>
        </is>
      </c>
      <c r="D63" s="15" t="n">
        <v>0.035</v>
      </c>
      <c r="E63" s="10">
        <f>IFERROR(VLOOKUP(C63,INSUMOS!$A:$G,7,FALSE),VLOOKUP(C63,PREPAROS!$A:$D,4,FALSE))</f>
        <v/>
      </c>
      <c r="F63" s="10">
        <f>D63*E63</f>
        <v/>
      </c>
    </row>
    <row r="64">
      <c r="A64" s="5" t="inlineStr">
        <is>
          <t>Katsu Don</t>
        </is>
      </c>
      <c r="B64" s="5" t="inlineStr">
        <is>
          <t>insumo</t>
        </is>
      </c>
      <c r="C64" s="5" t="inlineStr">
        <is>
          <t>Cebolinha</t>
        </is>
      </c>
      <c r="D64" s="14" t="n">
        <v>0.005</v>
      </c>
      <c r="E64" s="6">
        <f>IFERROR(VLOOKUP(C64,INSUMOS!$A:$G,7,FALSE),VLOOKUP(C64,PREPAROS!$A:$D,4,FALSE))</f>
        <v/>
      </c>
      <c r="F64" s="6">
        <f>D64*E64</f>
        <v/>
      </c>
    </row>
    <row r="65">
      <c r="A65" t="inlineStr">
        <is>
          <t>Katsu Don</t>
        </is>
      </c>
      <c r="B65" t="inlineStr">
        <is>
          <t>insumo</t>
        </is>
      </c>
      <c r="C65" t="inlineStr">
        <is>
          <t>Nori</t>
        </is>
      </c>
      <c r="D65" s="15" t="n">
        <v>0.2</v>
      </c>
      <c r="E65" s="10">
        <f>IFERROR(VLOOKUP(C65,INSUMOS!$A:$G,7,FALSE),VLOOKUP(C65,PREPAROS!$A:$D,4,FALSE))</f>
        <v/>
      </c>
      <c r="F65" s="10">
        <f>D65*E65</f>
        <v/>
      </c>
    </row>
    <row r="66">
      <c r="A66" s="5" t="inlineStr">
        <is>
          <t>Bulgogi Don</t>
        </is>
      </c>
      <c r="B66" s="5" t="inlineStr">
        <is>
          <t>preparo</t>
        </is>
      </c>
      <c r="C66" s="5" t="inlineStr">
        <is>
          <t>Gohan</t>
        </is>
      </c>
      <c r="D66" s="14" t="n">
        <v>0.26</v>
      </c>
      <c r="E66" s="6">
        <f>IFERROR(VLOOKUP(C66,INSUMOS!$A:$G,7,FALSE),VLOOKUP(C66,PREPAROS!$A:$D,4,FALSE))</f>
        <v/>
      </c>
      <c r="F66" s="6">
        <f>D66*E66</f>
        <v/>
      </c>
    </row>
    <row r="67">
      <c r="A67" t="inlineStr">
        <is>
          <t>Bulgogi Don</t>
        </is>
      </c>
      <c r="B67" t="inlineStr">
        <is>
          <t>insumo</t>
        </is>
      </c>
      <c r="C67" t="inlineStr">
        <is>
          <t>Acem</t>
        </is>
      </c>
      <c r="D67" s="15" t="n">
        <v>0.13</v>
      </c>
      <c r="E67" s="10">
        <f>IFERROR(VLOOKUP(C67,INSUMOS!$A:$G,7,FALSE),VLOOKUP(C67,PREPAROS!$A:$D,4,FALSE))</f>
        <v/>
      </c>
      <c r="F67" s="10">
        <f>D67*E67</f>
        <v/>
      </c>
    </row>
    <row r="68">
      <c r="A68" s="5" t="inlineStr">
        <is>
          <t>Bulgogi Don</t>
        </is>
      </c>
      <c r="B68" s="5" t="inlineStr">
        <is>
          <t>preparo</t>
        </is>
      </c>
      <c r="C68" s="5" t="inlineStr">
        <is>
          <t>Marinada Bulgogi</t>
        </is>
      </c>
      <c r="D68" s="14" t="n">
        <v>0.055</v>
      </c>
      <c r="E68" s="6">
        <f>IFERROR(VLOOKUP(C68,INSUMOS!$A:$G,7,FALSE),VLOOKUP(C68,PREPAROS!$A:$D,4,FALSE))</f>
        <v/>
      </c>
      <c r="F68" s="6">
        <f>D68*E68</f>
        <v/>
      </c>
    </row>
    <row r="69">
      <c r="A69" t="inlineStr">
        <is>
          <t>Bulgogi Don</t>
        </is>
      </c>
      <c r="B69" t="inlineStr">
        <is>
          <t>insumo</t>
        </is>
      </c>
      <c r="C69" t="inlineStr">
        <is>
          <t>Ovo</t>
        </is>
      </c>
      <c r="D69" s="15" t="n">
        <v>1</v>
      </c>
      <c r="E69" s="10">
        <f>IFERROR(VLOOKUP(C69,INSUMOS!$A:$G,7,FALSE),VLOOKUP(C69,PREPAROS!$A:$D,4,FALSE))</f>
        <v/>
      </c>
      <c r="F69" s="10">
        <f>D69*E69</f>
        <v/>
      </c>
    </row>
    <row r="70">
      <c r="A70" s="5" t="inlineStr">
        <is>
          <t>Bulgogi Don</t>
        </is>
      </c>
      <c r="B70" s="5" t="inlineStr">
        <is>
          <t>insumo</t>
        </is>
      </c>
      <c r="C70" s="5" t="inlineStr">
        <is>
          <t>Cenoura</t>
        </is>
      </c>
      <c r="D70" s="14" t="n">
        <v>0.03</v>
      </c>
      <c r="E70" s="6">
        <f>IFERROR(VLOOKUP(C70,INSUMOS!$A:$G,7,FALSE),VLOOKUP(C70,PREPAROS!$A:$D,4,FALSE))</f>
        <v/>
      </c>
      <c r="F70" s="6">
        <f>D70*E70</f>
        <v/>
      </c>
    </row>
    <row r="71">
      <c r="A71" t="inlineStr">
        <is>
          <t>Bulgogi Don</t>
        </is>
      </c>
      <c r="B71" t="inlineStr">
        <is>
          <t>preparo</t>
        </is>
      </c>
      <c r="C71" t="inlineStr">
        <is>
          <t>Kimchi</t>
        </is>
      </c>
      <c r="D71" s="15" t="n">
        <v>0.04</v>
      </c>
      <c r="E71" s="10">
        <f>IFERROR(VLOOKUP(C71,INSUMOS!$A:$G,7,FALSE),VLOOKUP(C71,PREPAROS!$A:$D,4,FALSE))</f>
        <v/>
      </c>
      <c r="F71" s="10">
        <f>D71*E71</f>
        <v/>
      </c>
    </row>
    <row r="72">
      <c r="A72" s="5" t="inlineStr">
        <is>
          <t>Bulgogi Don</t>
        </is>
      </c>
      <c r="B72" s="5" t="inlineStr">
        <is>
          <t>insumo</t>
        </is>
      </c>
      <c r="C72" s="5" t="inlineStr">
        <is>
          <t>Cebolinha</t>
        </is>
      </c>
      <c r="D72" s="14" t="n">
        <v>0.006</v>
      </c>
      <c r="E72" s="6">
        <f>IFERROR(VLOOKUP(C72,INSUMOS!$A:$G,7,FALSE),VLOOKUP(C72,PREPAROS!$A:$D,4,FALSE))</f>
        <v/>
      </c>
      <c r="F72" s="6">
        <f>D72*E72</f>
        <v/>
      </c>
    </row>
    <row r="73">
      <c r="A73" t="inlineStr">
        <is>
          <t>Bulgogi Don</t>
        </is>
      </c>
      <c r="B73" t="inlineStr">
        <is>
          <t>insumo</t>
        </is>
      </c>
      <c r="C73" t="inlineStr">
        <is>
          <t>Gergelim</t>
        </is>
      </c>
      <c r="D73" s="15" t="n">
        <v>0.004</v>
      </c>
      <c r="E73" s="10">
        <f>IFERROR(VLOOKUP(C73,INSUMOS!$A:$G,7,FALSE),VLOOKUP(C73,PREPAROS!$A:$D,4,FALSE))</f>
        <v/>
      </c>
      <c r="F73" s="10">
        <f>D73*E73</f>
        <v/>
      </c>
    </row>
    <row r="74">
      <c r="A74" s="5" t="inlineStr">
        <is>
          <t>Bulgogi Don</t>
        </is>
      </c>
      <c r="B74" s="5" t="inlineStr">
        <is>
          <t>insumo</t>
        </is>
      </c>
      <c r="C74" s="5" t="inlineStr">
        <is>
          <t>Oleo Soja</t>
        </is>
      </c>
      <c r="D74" s="14" t="n">
        <v>0.01</v>
      </c>
      <c r="E74" s="6">
        <f>IFERROR(VLOOKUP(C74,INSUMOS!$A:$G,7,FALSE),VLOOKUP(C74,PREPAROS!$A:$D,4,FALSE))</f>
        <v/>
      </c>
      <c r="F74" s="6">
        <f>D74*E74</f>
        <v/>
      </c>
    </row>
    <row r="75">
      <c r="A75" t="inlineStr">
        <is>
          <t>Guioza (6 un)</t>
        </is>
      </c>
      <c r="B75" t="inlineStr">
        <is>
          <t>insumo</t>
        </is>
      </c>
      <c r="C75" t="inlineStr">
        <is>
          <t>Disco Guioza</t>
        </is>
      </c>
      <c r="D75" s="15" t="n">
        <v>6</v>
      </c>
      <c r="E75" s="10">
        <f>IFERROR(VLOOKUP(C75,INSUMOS!$A:$G,7,FALSE),VLOOKUP(C75,PREPAROS!$A:$D,4,FALSE))</f>
        <v/>
      </c>
      <c r="F75" s="10">
        <f>D75*E75</f>
        <v/>
      </c>
    </row>
    <row r="76">
      <c r="A76" s="5" t="inlineStr">
        <is>
          <t>Guioza (6 un)</t>
        </is>
      </c>
      <c r="B76" s="5" t="inlineStr">
        <is>
          <t>insumo</t>
        </is>
      </c>
      <c r="C76" s="5" t="inlineStr">
        <is>
          <t>Suino Moido</t>
        </is>
      </c>
      <c r="D76" s="14" t="n">
        <v>0.09</v>
      </c>
      <c r="E76" s="6">
        <f>IFERROR(VLOOKUP(C76,INSUMOS!$A:$G,7,FALSE),VLOOKUP(C76,PREPAROS!$A:$D,4,FALSE))</f>
        <v/>
      </c>
      <c r="F76" s="6">
        <f>D76*E76</f>
        <v/>
      </c>
    </row>
    <row r="77">
      <c r="A77" t="inlineStr">
        <is>
          <t>Guioza (6 un)</t>
        </is>
      </c>
      <c r="B77" t="inlineStr">
        <is>
          <t>insumo</t>
        </is>
      </c>
      <c r="C77" t="inlineStr">
        <is>
          <t>Repolho</t>
        </is>
      </c>
      <c r="D77" s="15" t="n">
        <v>0.05</v>
      </c>
      <c r="E77" s="10">
        <f>IFERROR(VLOOKUP(C77,INSUMOS!$A:$G,7,FALSE),VLOOKUP(C77,PREPAROS!$A:$D,4,FALSE))</f>
        <v/>
      </c>
      <c r="F77" s="10">
        <f>D77*E77</f>
        <v/>
      </c>
    </row>
    <row r="78">
      <c r="A78" s="5" t="inlineStr">
        <is>
          <t>Guioza (6 un)</t>
        </is>
      </c>
      <c r="B78" s="5" t="inlineStr">
        <is>
          <t>insumo</t>
        </is>
      </c>
      <c r="C78" s="5" t="inlineStr">
        <is>
          <t>Cebolinha</t>
        </is>
      </c>
      <c r="D78" s="14" t="n">
        <v>0.01</v>
      </c>
      <c r="E78" s="6">
        <f>IFERROR(VLOOKUP(C78,INSUMOS!$A:$G,7,FALSE),VLOOKUP(C78,PREPAROS!$A:$D,4,FALSE))</f>
        <v/>
      </c>
      <c r="F78" s="6">
        <f>D78*E78</f>
        <v/>
      </c>
    </row>
    <row r="79">
      <c r="A79" t="inlineStr">
        <is>
          <t>Guioza (6 un)</t>
        </is>
      </c>
      <c r="B79" t="inlineStr">
        <is>
          <t>insumo</t>
        </is>
      </c>
      <c r="C79" t="inlineStr">
        <is>
          <t>Alho</t>
        </is>
      </c>
      <c r="D79" s="15" t="n">
        <v>0.005</v>
      </c>
      <c r="E79" s="10">
        <f>IFERROR(VLOOKUP(C79,INSUMOS!$A:$G,7,FALSE),VLOOKUP(C79,PREPAROS!$A:$D,4,FALSE))</f>
        <v/>
      </c>
      <c r="F79" s="10">
        <f>D79*E79</f>
        <v/>
      </c>
    </row>
    <row r="80">
      <c r="A80" s="5" t="inlineStr">
        <is>
          <t>Guioza (6 un)</t>
        </is>
      </c>
      <c r="B80" s="5" t="inlineStr">
        <is>
          <t>insumo</t>
        </is>
      </c>
      <c r="C80" s="5" t="inlineStr">
        <is>
          <t>Gengibre</t>
        </is>
      </c>
      <c r="D80" s="14" t="n">
        <v>0.005</v>
      </c>
      <c r="E80" s="6">
        <f>IFERROR(VLOOKUP(C80,INSUMOS!$A:$G,7,FALSE),VLOOKUP(C80,PREPAROS!$A:$D,4,FALSE))</f>
        <v/>
      </c>
      <c r="F80" s="6">
        <f>D80*E80</f>
        <v/>
      </c>
    </row>
    <row r="81">
      <c r="A81" t="inlineStr">
        <is>
          <t>Guioza (6 un)</t>
        </is>
      </c>
      <c r="B81" t="inlineStr">
        <is>
          <t>insumo</t>
        </is>
      </c>
      <c r="C81" t="inlineStr">
        <is>
          <t>Oleo Gergelim</t>
        </is>
      </c>
      <c r="D81" s="15" t="n">
        <v>0.004</v>
      </c>
      <c r="E81" s="10">
        <f>IFERROR(VLOOKUP(C81,INSUMOS!$A:$G,7,FALSE),VLOOKUP(C81,PREPAROS!$A:$D,4,FALSE))</f>
        <v/>
      </c>
      <c r="F81" s="10">
        <f>D81*E81</f>
        <v/>
      </c>
    </row>
    <row r="82">
      <c r="A82" s="5" t="inlineStr">
        <is>
          <t>Guioza (6 un)</t>
        </is>
      </c>
      <c r="B82" s="5" t="inlineStr">
        <is>
          <t>insumo</t>
        </is>
      </c>
      <c r="C82" s="5" t="inlineStr">
        <is>
          <t>Shoyu</t>
        </is>
      </c>
      <c r="D82" s="14" t="n">
        <v>0.008</v>
      </c>
      <c r="E82" s="6">
        <f>IFERROR(VLOOKUP(C82,INSUMOS!$A:$G,7,FALSE),VLOOKUP(C82,PREPAROS!$A:$D,4,FALSE))</f>
        <v/>
      </c>
      <c r="F82" s="6">
        <f>D82*E82</f>
        <v/>
      </c>
    </row>
    <row r="83">
      <c r="A83" t="inlineStr">
        <is>
          <t>Guioza (6 un)</t>
        </is>
      </c>
      <c r="B83" t="inlineStr">
        <is>
          <t>insumo</t>
        </is>
      </c>
      <c r="C83" t="inlineStr">
        <is>
          <t>Oleo Soja</t>
        </is>
      </c>
      <c r="D83" s="15" t="n">
        <v>0.008</v>
      </c>
      <c r="E83" s="10">
        <f>IFERROR(VLOOKUP(C83,INSUMOS!$A:$G,7,FALSE),VLOOKUP(C83,PREPAROS!$A:$D,4,FALSE))</f>
        <v/>
      </c>
      <c r="F83" s="10">
        <f>D83*E83</f>
        <v/>
      </c>
    </row>
    <row r="84">
      <c r="A84" s="5" t="inlineStr">
        <is>
          <t>Guioza (6 un)</t>
        </is>
      </c>
      <c r="B84" s="5" t="inlineStr">
        <is>
          <t>insumo</t>
        </is>
      </c>
      <c r="C84" s="5" t="inlineStr">
        <is>
          <t>Tare</t>
        </is>
      </c>
      <c r="D84" s="14" t="n">
        <v>0.02</v>
      </c>
      <c r="E84" s="6">
        <f>IFERROR(VLOOKUP(C84,INSUMOS!$A:$G,7,FALSE),VLOOKUP(C84,PREPAROS!$A:$D,4,FALSE))</f>
        <v/>
      </c>
      <c r="F84" s="6">
        <f>D84*E84</f>
        <v/>
      </c>
    </row>
    <row r="85">
      <c r="A85" t="inlineStr">
        <is>
          <t>Onigiri (2 un)</t>
        </is>
      </c>
      <c r="B85" t="inlineStr">
        <is>
          <t>preparo</t>
        </is>
      </c>
      <c r="C85" t="inlineStr">
        <is>
          <t>Gohan</t>
        </is>
      </c>
      <c r="D85" s="15" t="n">
        <v>0.2</v>
      </c>
      <c r="E85" s="10">
        <f>IFERROR(VLOOKUP(C85,INSUMOS!$A:$G,7,FALSE),VLOOKUP(C85,PREPAROS!$A:$D,4,FALSE))</f>
        <v/>
      </c>
      <c r="F85" s="10">
        <f>D85*E85</f>
        <v/>
      </c>
    </row>
    <row r="86">
      <c r="A86" s="5" t="inlineStr">
        <is>
          <t>Onigiri (2 un)</t>
        </is>
      </c>
      <c r="B86" s="5" t="inlineStr">
        <is>
          <t>insumo</t>
        </is>
      </c>
      <c r="C86" s="5" t="inlineStr">
        <is>
          <t>Salmao Ficha</t>
        </is>
      </c>
      <c r="D86" s="14" t="n">
        <v>0.03</v>
      </c>
      <c r="E86" s="6">
        <f>IFERROR(VLOOKUP(C86,INSUMOS!$A:$G,7,FALSE),VLOOKUP(C86,PREPAROS!$A:$D,4,FALSE))</f>
        <v/>
      </c>
      <c r="F86" s="6">
        <f>D86*E86</f>
        <v/>
      </c>
    </row>
    <row r="87">
      <c r="A87" t="inlineStr">
        <is>
          <t>Onigiri (2 un)</t>
        </is>
      </c>
      <c r="B87" t="inlineStr">
        <is>
          <t>insumo</t>
        </is>
      </c>
      <c r="C87" t="inlineStr">
        <is>
          <t>Nori</t>
        </is>
      </c>
      <c r="D87" s="15" t="n">
        <v>0.7</v>
      </c>
      <c r="E87" s="10">
        <f>IFERROR(VLOOKUP(C87,INSUMOS!$A:$G,7,FALSE),VLOOKUP(C87,PREPAROS!$A:$D,4,FALSE))</f>
        <v/>
      </c>
      <c r="F87" s="10">
        <f>D87*E87</f>
        <v/>
      </c>
    </row>
    <row r="88">
      <c r="A88" s="5" t="inlineStr">
        <is>
          <t>Onigiri (2 un)</t>
        </is>
      </c>
      <c r="B88" s="5" t="inlineStr">
        <is>
          <t>preparo</t>
        </is>
      </c>
      <c r="C88" s="5" t="inlineStr">
        <is>
          <t>Spicy Mayo</t>
        </is>
      </c>
      <c r="D88" s="14" t="n">
        <v>0.012</v>
      </c>
      <c r="E88" s="6">
        <f>IFERROR(VLOOKUP(C88,INSUMOS!$A:$G,7,FALSE),VLOOKUP(C88,PREPAROS!$A:$D,4,FALSE))</f>
        <v/>
      </c>
      <c r="F88" s="6">
        <f>D88*E88</f>
        <v/>
      </c>
    </row>
    <row r="89">
      <c r="A89" t="inlineStr">
        <is>
          <t>Onigiri (2 un)</t>
        </is>
      </c>
      <c r="B89" t="inlineStr">
        <is>
          <t>insumo</t>
        </is>
      </c>
      <c r="C89" t="inlineStr">
        <is>
          <t>Sal</t>
        </is>
      </c>
      <c r="D89" s="15" t="n">
        <v>0.002</v>
      </c>
      <c r="E89" s="10">
        <f>IFERROR(VLOOKUP(C89,INSUMOS!$A:$G,7,FALSE),VLOOKUP(C89,PREPAROS!$A:$D,4,FALSE))</f>
        <v/>
      </c>
      <c r="F89" s="10">
        <f>D89*E89</f>
        <v/>
      </c>
    </row>
    <row r="90">
      <c r="A90" s="5" t="inlineStr">
        <is>
          <t>Onigiri (2 un)</t>
        </is>
      </c>
      <c r="B90" s="5" t="inlineStr">
        <is>
          <t>insumo</t>
        </is>
      </c>
      <c r="C90" s="5" t="inlineStr">
        <is>
          <t>Gergelim Preto</t>
        </is>
      </c>
      <c r="D90" s="14" t="n">
        <v>0.002</v>
      </c>
      <c r="E90" s="6">
        <f>IFERROR(VLOOKUP(C90,INSUMOS!$A:$G,7,FALSE),VLOOKUP(C90,PREPAROS!$A:$D,4,FALSE))</f>
        <v/>
      </c>
      <c r="F90" s="6">
        <f>D90*E90</f>
        <v/>
      </c>
    </row>
    <row r="91">
      <c r="A91" t="inlineStr">
        <is>
          <t>Edamame</t>
        </is>
      </c>
      <c r="B91" t="inlineStr">
        <is>
          <t>insumo</t>
        </is>
      </c>
      <c r="C91" t="inlineStr">
        <is>
          <t>Edamame</t>
        </is>
      </c>
      <c r="D91" s="15" t="n">
        <v>0.12</v>
      </c>
      <c r="E91" s="10">
        <f>IFERROR(VLOOKUP(C91,INSUMOS!$A:$G,7,FALSE),VLOOKUP(C91,PREPAROS!$A:$D,4,FALSE))</f>
        <v/>
      </c>
      <c r="F91" s="10">
        <f>D91*E91</f>
        <v/>
      </c>
    </row>
    <row r="92">
      <c r="A92" s="5" t="inlineStr">
        <is>
          <t>Edamame</t>
        </is>
      </c>
      <c r="B92" s="5" t="inlineStr">
        <is>
          <t>insumo</t>
        </is>
      </c>
      <c r="C92" s="5" t="inlineStr">
        <is>
          <t>Sal</t>
        </is>
      </c>
      <c r="D92" s="14" t="n">
        <v>0.004</v>
      </c>
      <c r="E92" s="6">
        <f>IFERROR(VLOOKUP(C92,INSUMOS!$A:$G,7,FALSE),VLOOKUP(C92,PREPAROS!$A:$D,4,FALSE))</f>
        <v/>
      </c>
      <c r="F92" s="6">
        <f>D92*E92</f>
        <v/>
      </c>
    </row>
    <row r="93">
      <c r="A93" t="inlineStr">
        <is>
          <t>Edamame</t>
        </is>
      </c>
      <c r="B93" t="inlineStr">
        <is>
          <t>insumo</t>
        </is>
      </c>
      <c r="C93" t="inlineStr">
        <is>
          <t>Pimenta Flocos</t>
        </is>
      </c>
      <c r="D93" s="15" t="n">
        <v>0.001</v>
      </c>
      <c r="E93" s="10">
        <f>IFERROR(VLOOKUP(C93,INSUMOS!$A:$G,7,FALSE),VLOOKUP(C93,PREPAROS!$A:$D,4,FALSE))</f>
        <v/>
      </c>
      <c r="F93" s="10">
        <f>D93*E93</f>
        <v/>
      </c>
    </row>
    <row r="94">
      <c r="A94" s="5" t="inlineStr">
        <is>
          <t>Karaage (6 un)</t>
        </is>
      </c>
      <c r="B94" s="5" t="inlineStr">
        <is>
          <t>insumo</t>
        </is>
      </c>
      <c r="C94" s="5" t="inlineStr">
        <is>
          <t>Sobrecoxa</t>
        </is>
      </c>
      <c r="D94" s="14" t="n">
        <v>0.14</v>
      </c>
      <c r="E94" s="6">
        <f>IFERROR(VLOOKUP(C94,INSUMOS!$A:$G,7,FALSE),VLOOKUP(C94,PREPAROS!$A:$D,4,FALSE))</f>
        <v/>
      </c>
      <c r="F94" s="6">
        <f>D94*E94</f>
        <v/>
      </c>
    </row>
    <row r="95">
      <c r="A95" t="inlineStr">
        <is>
          <t>Karaage (6 un)</t>
        </is>
      </c>
      <c r="B95" t="inlineStr">
        <is>
          <t>insumo</t>
        </is>
      </c>
      <c r="C95" t="inlineStr">
        <is>
          <t>Amido</t>
        </is>
      </c>
      <c r="D95" s="15" t="n">
        <v>0.035</v>
      </c>
      <c r="E95" s="10">
        <f>IFERROR(VLOOKUP(C95,INSUMOS!$A:$G,7,FALSE),VLOOKUP(C95,PREPAROS!$A:$D,4,FALSE))</f>
        <v/>
      </c>
      <c r="F95" s="10">
        <f>D95*E95</f>
        <v/>
      </c>
    </row>
    <row r="96">
      <c r="A96" s="5" t="inlineStr">
        <is>
          <t>Karaage (6 un)</t>
        </is>
      </c>
      <c r="B96" s="5" t="inlineStr">
        <is>
          <t>insumo</t>
        </is>
      </c>
      <c r="C96" s="5" t="inlineStr">
        <is>
          <t>Shoyu</t>
        </is>
      </c>
      <c r="D96" s="14" t="n">
        <v>0.012</v>
      </c>
      <c r="E96" s="6">
        <f>IFERROR(VLOOKUP(C96,INSUMOS!$A:$G,7,FALSE),VLOOKUP(C96,PREPAROS!$A:$D,4,FALSE))</f>
        <v/>
      </c>
      <c r="F96" s="6">
        <f>D96*E96</f>
        <v/>
      </c>
    </row>
    <row r="97">
      <c r="A97" t="inlineStr">
        <is>
          <t>Karaage (6 un)</t>
        </is>
      </c>
      <c r="B97" t="inlineStr">
        <is>
          <t>insumo</t>
        </is>
      </c>
      <c r="C97" t="inlineStr">
        <is>
          <t>Sake</t>
        </is>
      </c>
      <c r="D97" s="15" t="n">
        <v>0.008</v>
      </c>
      <c r="E97" s="10">
        <f>IFERROR(VLOOKUP(C97,INSUMOS!$A:$G,7,FALSE),VLOOKUP(C97,PREPAROS!$A:$D,4,FALSE))</f>
        <v/>
      </c>
      <c r="F97" s="10">
        <f>D97*E97</f>
        <v/>
      </c>
    </row>
    <row r="98">
      <c r="A98" s="5" t="inlineStr">
        <is>
          <t>Karaage (6 un)</t>
        </is>
      </c>
      <c r="B98" s="5" t="inlineStr">
        <is>
          <t>insumo</t>
        </is>
      </c>
      <c r="C98" s="5" t="inlineStr">
        <is>
          <t>Gengibre</t>
        </is>
      </c>
      <c r="D98" s="14" t="n">
        <v>0.006</v>
      </c>
      <c r="E98" s="6">
        <f>IFERROR(VLOOKUP(C98,INSUMOS!$A:$G,7,FALSE),VLOOKUP(C98,PREPAROS!$A:$D,4,FALSE))</f>
        <v/>
      </c>
      <c r="F98" s="6">
        <f>D98*E98</f>
        <v/>
      </c>
    </row>
    <row r="99">
      <c r="A99" t="inlineStr">
        <is>
          <t>Karaage (6 un)</t>
        </is>
      </c>
      <c r="B99" t="inlineStr">
        <is>
          <t>insumo</t>
        </is>
      </c>
      <c r="C99" t="inlineStr">
        <is>
          <t>Alho</t>
        </is>
      </c>
      <c r="D99" s="15" t="n">
        <v>0.004</v>
      </c>
      <c r="E99" s="10">
        <f>IFERROR(VLOOKUP(C99,INSUMOS!$A:$G,7,FALSE),VLOOKUP(C99,PREPAROS!$A:$D,4,FALSE))</f>
        <v/>
      </c>
      <c r="F99" s="10">
        <f>D99*E99</f>
        <v/>
      </c>
    </row>
    <row r="100">
      <c r="A100" s="5" t="inlineStr">
        <is>
          <t>Karaage (6 un)</t>
        </is>
      </c>
      <c r="B100" s="5" t="inlineStr">
        <is>
          <t>insumo</t>
        </is>
      </c>
      <c r="C100" s="5" t="inlineStr">
        <is>
          <t>Oleo Soja</t>
        </is>
      </c>
      <c r="D100" s="14" t="n">
        <v>0.035</v>
      </c>
      <c r="E100" s="6">
        <f>IFERROR(VLOOKUP(C100,INSUMOS!$A:$G,7,FALSE),VLOOKUP(C100,PREPAROS!$A:$D,4,FALSE))</f>
        <v/>
      </c>
      <c r="F100" s="6">
        <f>D100*E100</f>
        <v/>
      </c>
    </row>
    <row r="101">
      <c r="A101" t="inlineStr">
        <is>
          <t>Karaage (6 un)</t>
        </is>
      </c>
      <c r="B101" t="inlineStr">
        <is>
          <t>insumo</t>
        </is>
      </c>
      <c r="C101" t="inlineStr">
        <is>
          <t>Limao</t>
        </is>
      </c>
      <c r="D101" s="15" t="n">
        <v>0.015</v>
      </c>
      <c r="E101" s="10">
        <f>IFERROR(VLOOKUP(C101,INSUMOS!$A:$G,7,FALSE),VLOOKUP(C101,PREPAROS!$A:$D,4,FALSE))</f>
        <v/>
      </c>
      <c r="F101" s="10">
        <f>D101*E101</f>
        <v/>
      </c>
    </row>
    <row r="102">
      <c r="A102" s="5" t="inlineStr">
        <is>
          <t>Karaage (6 un)</t>
        </is>
      </c>
      <c r="B102" s="5" t="inlineStr">
        <is>
          <t>preparo</t>
        </is>
      </c>
      <c r="C102" s="5" t="inlineStr">
        <is>
          <t>Spicy Mayo</t>
        </is>
      </c>
      <c r="D102" s="14" t="n">
        <v>0.02</v>
      </c>
      <c r="E102" s="6">
        <f>IFERROR(VLOOKUP(C102,INSUMOS!$A:$G,7,FALSE),VLOOKUP(C102,PREPAROS!$A:$D,4,FALSE))</f>
        <v/>
      </c>
      <c r="F102" s="6">
        <f>D102*E102</f>
        <v/>
      </c>
    </row>
    <row r="103">
      <c r="A103" t="inlineStr">
        <is>
          <t>Kimchi</t>
        </is>
      </c>
      <c r="B103" t="inlineStr">
        <is>
          <t>preparo</t>
        </is>
      </c>
      <c r="C103" t="inlineStr">
        <is>
          <t>Kimchi</t>
        </is>
      </c>
      <c r="D103" s="15" t="n">
        <v>0.1</v>
      </c>
      <c r="E103" s="10">
        <f>IFERROR(VLOOKUP(C103,INSUMOS!$A:$G,7,FALSE),VLOOKUP(C103,PREPAROS!$A:$D,4,FALSE))</f>
        <v/>
      </c>
      <c r="F103" s="10">
        <f>D103*E103</f>
        <v/>
      </c>
    </row>
    <row r="104">
      <c r="A104" s="5" t="inlineStr">
        <is>
          <t>Gohan (arroz japonês)</t>
        </is>
      </c>
      <c r="B104" s="5" t="inlineStr">
        <is>
          <t>preparo</t>
        </is>
      </c>
      <c r="C104" s="5" t="inlineStr">
        <is>
          <t>Gohan</t>
        </is>
      </c>
      <c r="D104" s="14" t="n">
        <v>0.2</v>
      </c>
      <c r="E104" s="6">
        <f>IFERROR(VLOOKUP(C104,INSUMOS!$A:$G,7,FALSE),VLOOKUP(C104,PREPAROS!$A:$D,4,FALSE))</f>
        <v/>
      </c>
      <c r="F104" s="6">
        <f>D104*E104</f>
        <v/>
      </c>
    </row>
    <row r="105">
      <c r="A105" t="inlineStr">
        <is>
          <t>Gohan (arroz japonês)</t>
        </is>
      </c>
      <c r="B105" t="inlineStr">
        <is>
          <t>insumo</t>
        </is>
      </c>
      <c r="C105" t="inlineStr">
        <is>
          <t>Gergelim</t>
        </is>
      </c>
      <c r="D105" s="15" t="n">
        <v>0.002</v>
      </c>
      <c r="E105" s="10">
        <f>IFERROR(VLOOKUP(C105,INSUMOS!$A:$G,7,FALSE),VLOOKUP(C105,PREPAROS!$A:$D,4,FALSE))</f>
        <v/>
      </c>
      <c r="F105" s="10">
        <f>D105*E105</f>
        <v/>
      </c>
    </row>
    <row r="106">
      <c r="A106" s="5" t="inlineStr">
        <is>
          <t>Sashimi de Salmão (10 fatias)</t>
        </is>
      </c>
      <c r="B106" s="5" t="inlineStr">
        <is>
          <t>insumo</t>
        </is>
      </c>
      <c r="C106" s="5" t="inlineStr">
        <is>
          <t>Salmao Ficha</t>
        </is>
      </c>
      <c r="D106" s="14" t="n">
        <v>0.12</v>
      </c>
      <c r="E106" s="6">
        <f>IFERROR(VLOOKUP(C106,INSUMOS!$A:$G,7,FALSE),VLOOKUP(C106,PREPAROS!$A:$D,4,FALSE))</f>
        <v/>
      </c>
      <c r="F106" s="6">
        <f>D106*E106</f>
        <v/>
      </c>
    </row>
    <row r="107">
      <c r="A107" t="inlineStr">
        <is>
          <t>Sashimi de Salmão (10 fatias)</t>
        </is>
      </c>
      <c r="B107" t="inlineStr">
        <is>
          <t>insumo</t>
        </is>
      </c>
      <c r="C107" t="inlineStr">
        <is>
          <t>Nori</t>
        </is>
      </c>
      <c r="D107" s="15" t="n">
        <v>0.2</v>
      </c>
      <c r="E107" s="10">
        <f>IFERROR(VLOOKUP(C107,INSUMOS!$A:$G,7,FALSE),VLOOKUP(C107,PREPAROS!$A:$D,4,FALSE))</f>
        <v/>
      </c>
      <c r="F107" s="10">
        <f>D107*E107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1" customWidth="1" min="3" max="3"/>
    <col width="12" customWidth="1" min="4" max="4"/>
    <col width="13" customWidth="1" min="5" max="5"/>
    <col width="14" customWidth="1" min="6" max="6"/>
    <col width="10" customWidth="1" min="7" max="7"/>
    <col width="16" customWidth="1" min="8" max="8"/>
    <col width="11" customWidth="1" min="9" max="9"/>
    <col width="13" customWidth="1" min="10" max="10"/>
    <col width="11" customWidth="1" min="11" max="11"/>
  </cols>
  <sheetData>
    <row r="1" ht="32" customHeight="1">
      <c r="A1" s="4" t="inlineStr">
        <is>
          <t>Item</t>
        </is>
      </c>
      <c r="B1" s="4" t="inlineStr">
        <is>
          <t>Categoria</t>
        </is>
      </c>
      <c r="C1" s="4" t="inlineStr">
        <is>
          <t>Porção</t>
        </is>
      </c>
      <c r="D1" s="4" t="inlineStr">
        <is>
          <t>Insumos R$</t>
        </is>
      </c>
      <c r="E1" s="4" t="inlineStr">
        <is>
          <t>Embalagem R$</t>
        </is>
      </c>
      <c r="F1" s="4" t="inlineStr">
        <is>
          <t>Custo total R$</t>
        </is>
      </c>
      <c r="G1" s="4" t="inlineStr">
        <is>
          <t>Alvo CMV</t>
        </is>
      </c>
      <c r="H1" s="4" t="inlineStr">
        <is>
          <t>Preço iFood/Keeta</t>
        </is>
      </c>
      <c r="I1" s="4" t="inlineStr">
        <is>
          <t>CMV bruto</t>
        </is>
      </c>
      <c r="J1" s="4" t="inlineStr">
        <is>
          <t>CMV s/ líquido</t>
        </is>
      </c>
      <c r="K1" s="4" t="inlineStr">
        <is>
          <t>Sobra R$</t>
        </is>
      </c>
    </row>
    <row r="2">
      <c r="A2" s="5" t="inlineStr">
        <is>
          <t>Poke Salmão</t>
        </is>
      </c>
      <c r="B2" s="5" t="inlineStr">
        <is>
          <t>Bowls</t>
        </is>
      </c>
      <c r="C2" s="5" t="inlineStr">
        <is>
          <t>480 g</t>
        </is>
      </c>
      <c r="D2" s="6">
        <f>SUMIF('COMPOSIÇÃO'!$A:$A,A2,'COMPOSIÇÃO'!$F:$F)</f>
        <v/>
      </c>
      <c r="E2" s="6" t="n">
        <v>2.13</v>
      </c>
      <c r="F2" s="6">
        <f>D2+E2</f>
        <v/>
      </c>
      <c r="G2" s="8" t="n">
        <v>0.32</v>
      </c>
      <c r="H2" s="9" t="n">
        <v>48.9</v>
      </c>
      <c r="I2" s="8">
        <f>F2/H2</f>
        <v/>
      </c>
      <c r="J2" s="8">
        <f>F2/(H2*0.75)</f>
        <v/>
      </c>
      <c r="K2" s="6">
        <f>H2*0.75-F2</f>
        <v/>
      </c>
    </row>
    <row r="3">
      <c r="A3" t="inlineStr">
        <is>
          <t>Poke Camarão</t>
        </is>
      </c>
      <c r="B3" t="inlineStr">
        <is>
          <t>Bowls</t>
        </is>
      </c>
      <c r="C3" t="inlineStr">
        <is>
          <t>470 g</t>
        </is>
      </c>
      <c r="D3" s="10">
        <f>SUMIF('COMPOSIÇÃO'!$A:$A,A3,'COMPOSIÇÃO'!$F:$F)</f>
        <v/>
      </c>
      <c r="E3" s="10" t="n">
        <v>2.13</v>
      </c>
      <c r="F3" s="10">
        <f>D3+E3</f>
        <v/>
      </c>
      <c r="G3" s="12" t="n">
        <v>0.32</v>
      </c>
      <c r="H3" s="13" t="n">
        <v>47.9</v>
      </c>
      <c r="I3" s="12">
        <f>F3/H3</f>
        <v/>
      </c>
      <c r="J3" s="12">
        <f>F3/(H3*0.75)</f>
        <v/>
      </c>
      <c r="K3" s="10">
        <f>H3*0.75-F3</f>
        <v/>
      </c>
    </row>
    <row r="4">
      <c r="A4" s="5" t="inlineStr">
        <is>
          <t>Uramaki Philadelphia</t>
        </is>
      </c>
      <c r="B4" s="5" t="inlineStr">
        <is>
          <t>Sushi</t>
        </is>
      </c>
      <c r="C4" s="5" t="inlineStr">
        <is>
          <t>10 peças</t>
        </is>
      </c>
      <c r="D4" s="6">
        <f>SUMIF('COMPOSIÇÃO'!$A:$A,A4,'COMPOSIÇÃO'!$F:$F)</f>
        <v/>
      </c>
      <c r="E4" s="6" t="n">
        <v>1.83</v>
      </c>
      <c r="F4" s="6">
        <f>D4+E4</f>
        <v/>
      </c>
      <c r="G4" s="8" t="n">
        <v>0.35</v>
      </c>
      <c r="H4" s="9" t="n">
        <v>44.9</v>
      </c>
      <c r="I4" s="8">
        <f>F4/H4</f>
        <v/>
      </c>
      <c r="J4" s="8">
        <f>F4/(H4*0.75)</f>
        <v/>
      </c>
      <c r="K4" s="6">
        <f>H4*0.75-F4</f>
        <v/>
      </c>
    </row>
    <row r="5">
      <c r="A5" t="inlineStr">
        <is>
          <t>Joy Hot Philadelphia</t>
        </is>
      </c>
      <c r="B5" t="inlineStr">
        <is>
          <t>Sushi</t>
        </is>
      </c>
      <c r="C5" t="inlineStr">
        <is>
          <t>10 peças</t>
        </is>
      </c>
      <c r="D5" s="10">
        <f>SUMIF('COMPOSIÇÃO'!$A:$A,A5,'COMPOSIÇÃO'!$F:$F)</f>
        <v/>
      </c>
      <c r="E5" s="10" t="n">
        <v>1.38</v>
      </c>
      <c r="F5" s="10">
        <f>D5+E5</f>
        <v/>
      </c>
      <c r="G5" s="12" t="n">
        <v>0.35</v>
      </c>
      <c r="H5" s="13" t="n">
        <v>44.9</v>
      </c>
      <c r="I5" s="12">
        <f>F5/H5</f>
        <v/>
      </c>
      <c r="J5" s="12">
        <f>F5/(H5*0.75)</f>
        <v/>
      </c>
      <c r="K5" s="10">
        <f>H5*0.75-F5</f>
        <v/>
      </c>
    </row>
    <row r="6">
      <c r="A6" s="5" t="inlineStr">
        <is>
          <t>Yakisoba</t>
        </is>
      </c>
      <c r="B6" s="5" t="inlineStr">
        <is>
          <t>Quentes</t>
        </is>
      </c>
      <c r="C6" s="5" t="inlineStr">
        <is>
          <t>500 g</t>
        </is>
      </c>
      <c r="D6" s="6">
        <f>SUMIF('COMPOSIÇÃO'!$A:$A,A6,'COMPOSIÇÃO'!$F:$F)</f>
        <v/>
      </c>
      <c r="E6" s="6" t="n">
        <v>1.6</v>
      </c>
      <c r="F6" s="6">
        <f>D6+E6</f>
        <v/>
      </c>
      <c r="G6" s="8" t="n">
        <v>0.28</v>
      </c>
      <c r="H6" s="9" t="n">
        <v>41.9</v>
      </c>
      <c r="I6" s="8">
        <f>F6/H6</f>
        <v/>
      </c>
      <c r="J6" s="8">
        <f>F6/(H6*0.75)</f>
        <v/>
      </c>
      <c r="K6" s="6">
        <f>H6*0.75-F6</f>
        <v/>
      </c>
    </row>
    <row r="7">
      <c r="A7" t="inlineStr">
        <is>
          <t>Korean Chicken</t>
        </is>
      </c>
      <c r="B7" t="inlineStr">
        <is>
          <t>Quentes</t>
        </is>
      </c>
      <c r="C7" t="inlineStr">
        <is>
          <t>320 g</t>
        </is>
      </c>
      <c r="D7" s="10">
        <f>SUMIF('COMPOSIÇÃO'!$A:$A,A7,'COMPOSIÇÃO'!$F:$F)</f>
        <v/>
      </c>
      <c r="E7" s="10" t="n">
        <v>1.38</v>
      </c>
      <c r="F7" s="10">
        <f>D7+E7</f>
        <v/>
      </c>
      <c r="G7" s="12" t="n">
        <v>0.28</v>
      </c>
      <c r="H7" s="13" t="n">
        <v>36.9</v>
      </c>
      <c r="I7" s="12">
        <f>F7/H7</f>
        <v/>
      </c>
      <c r="J7" s="12">
        <f>F7/(H7*0.75)</f>
        <v/>
      </c>
      <c r="K7" s="10">
        <f>H7*0.75-F7</f>
        <v/>
      </c>
    </row>
    <row r="8">
      <c r="A8" s="5" t="inlineStr">
        <is>
          <t>Katsu Don</t>
        </is>
      </c>
      <c r="B8" s="5" t="inlineStr">
        <is>
          <t>Bowls</t>
        </is>
      </c>
      <c r="C8" s="5" t="inlineStr">
        <is>
          <t>520 g</t>
        </is>
      </c>
      <c r="D8" s="6">
        <f>SUMIF('COMPOSIÇÃO'!$A:$A,A8,'COMPOSIÇÃO'!$F:$F)</f>
        <v/>
      </c>
      <c r="E8" s="6" t="n">
        <v>1.6</v>
      </c>
      <c r="F8" s="6">
        <f>D8+E8</f>
        <v/>
      </c>
      <c r="G8" s="8" t="n">
        <v>0.32</v>
      </c>
      <c r="H8" s="9" t="n">
        <v>33.9</v>
      </c>
      <c r="I8" s="8">
        <f>F8/H8</f>
        <v/>
      </c>
      <c r="J8" s="8">
        <f>F8/(H8*0.75)</f>
        <v/>
      </c>
      <c r="K8" s="6">
        <f>H8*0.75-F8</f>
        <v/>
      </c>
    </row>
    <row r="9">
      <c r="A9" t="inlineStr">
        <is>
          <t>Bulgogi Don</t>
        </is>
      </c>
      <c r="B9" t="inlineStr">
        <is>
          <t>Bowls</t>
        </is>
      </c>
      <c r="C9" t="inlineStr">
        <is>
          <t>500 g</t>
        </is>
      </c>
      <c r="D9" s="10">
        <f>SUMIF('COMPOSIÇÃO'!$A:$A,A9,'COMPOSIÇÃO'!$F:$F)</f>
        <v/>
      </c>
      <c r="E9" s="10" t="n">
        <v>1.88</v>
      </c>
      <c r="F9" s="10">
        <f>D9+E9</f>
        <v/>
      </c>
      <c r="G9" s="12" t="n">
        <v>0.32</v>
      </c>
      <c r="H9" s="13" t="n">
        <v>43.9</v>
      </c>
      <c r="I9" s="12">
        <f>F9/H9</f>
        <v/>
      </c>
      <c r="J9" s="12">
        <f>F9/(H9*0.75)</f>
        <v/>
      </c>
      <c r="K9" s="10">
        <f>H9*0.75-F9</f>
        <v/>
      </c>
    </row>
    <row r="10">
      <c r="A10" s="5" t="inlineStr">
        <is>
          <t>Guioza (6 un)</t>
        </is>
      </c>
      <c r="B10" s="5" t="inlineStr">
        <is>
          <t>Entradas</t>
        </is>
      </c>
      <c r="C10" s="5" t="inlineStr">
        <is>
          <t>6 peças</t>
        </is>
      </c>
      <c r="D10" s="6">
        <f>SUMIF('COMPOSIÇÃO'!$A:$A,A10,'COMPOSIÇÃO'!$F:$F)</f>
        <v/>
      </c>
      <c r="E10" s="6" t="n">
        <v>1.38</v>
      </c>
      <c r="F10" s="6">
        <f>D10+E10</f>
        <v/>
      </c>
      <c r="G10" s="8" t="n">
        <v>0.3</v>
      </c>
      <c r="H10" s="9" t="n">
        <v>29.9</v>
      </c>
      <c r="I10" s="8">
        <f>F10/H10</f>
        <v/>
      </c>
      <c r="J10" s="8">
        <f>F10/(H10*0.75)</f>
        <v/>
      </c>
      <c r="K10" s="6">
        <f>H10*0.75-F10</f>
        <v/>
      </c>
    </row>
    <row r="11">
      <c r="A11" t="inlineStr">
        <is>
          <t>Onigiri (2 un)</t>
        </is>
      </c>
      <c r="B11" t="inlineStr">
        <is>
          <t>Entradas</t>
        </is>
      </c>
      <c r="C11" t="inlineStr">
        <is>
          <t>2 peças</t>
        </is>
      </c>
      <c r="D11" s="10">
        <f>SUMIF('COMPOSIÇÃO'!$A:$A,A11,'COMPOSIÇÃO'!$F:$F)</f>
        <v/>
      </c>
      <c r="E11" s="10" t="n">
        <v>1.1</v>
      </c>
      <c r="F11" s="10">
        <f>D11+E11</f>
        <v/>
      </c>
      <c r="G11" s="12" t="n">
        <v>0.3</v>
      </c>
      <c r="H11" s="13" t="n">
        <v>20.9</v>
      </c>
      <c r="I11" s="12">
        <f>F11/H11</f>
        <v/>
      </c>
      <c r="J11" s="12">
        <f>F11/(H11*0.75)</f>
        <v/>
      </c>
      <c r="K11" s="10">
        <f>H11*0.75-F11</f>
        <v/>
      </c>
    </row>
    <row r="12">
      <c r="A12" s="5" t="inlineStr">
        <is>
          <t>Edamame</t>
        </is>
      </c>
      <c r="B12" s="5" t="inlineStr">
        <is>
          <t>Adicionais</t>
        </is>
      </c>
      <c r="C12" s="5" t="inlineStr">
        <is>
          <t>120 g</t>
        </is>
      </c>
      <c r="D12" s="6">
        <f>SUMIF('COMPOSIÇÃO'!$A:$A,A12,'COMPOSIÇÃO'!$F:$F)</f>
        <v/>
      </c>
      <c r="E12" s="6" t="n">
        <v>1.1</v>
      </c>
      <c r="F12" s="6">
        <f>D12+E12</f>
        <v/>
      </c>
      <c r="G12" s="8" t="n">
        <v>0.32</v>
      </c>
      <c r="H12" s="9" t="n">
        <v>18.9</v>
      </c>
      <c r="I12" s="8">
        <f>F12/H12</f>
        <v/>
      </c>
      <c r="J12" s="8">
        <f>F12/(H12*0.75)</f>
        <v/>
      </c>
      <c r="K12" s="6">
        <f>H12*0.75-F12</f>
        <v/>
      </c>
    </row>
    <row r="13">
      <c r="A13" t="inlineStr">
        <is>
          <t>Karaage (6 un)</t>
        </is>
      </c>
      <c r="B13" t="inlineStr">
        <is>
          <t>Adicionais</t>
        </is>
      </c>
      <c r="C13" t="inlineStr">
        <is>
          <t>140 g</t>
        </is>
      </c>
      <c r="D13" s="10">
        <f>SUMIF('COMPOSIÇÃO'!$A:$A,A13,'COMPOSIÇÃO'!$F:$F)</f>
        <v/>
      </c>
      <c r="E13" s="10" t="n">
        <v>1.38</v>
      </c>
      <c r="F13" s="10">
        <f>D13+E13</f>
        <v/>
      </c>
      <c r="G13" s="12" t="n">
        <v>0.32</v>
      </c>
      <c r="H13" s="13" t="n">
        <v>23.9</v>
      </c>
      <c r="I13" s="12">
        <f>F13/H13</f>
        <v/>
      </c>
      <c r="J13" s="12">
        <f>F13/(H13*0.75)</f>
        <v/>
      </c>
      <c r="K13" s="10">
        <f>H13*0.75-F13</f>
        <v/>
      </c>
    </row>
    <row r="14">
      <c r="A14" s="5" t="inlineStr">
        <is>
          <t>Kimchi</t>
        </is>
      </c>
      <c r="B14" s="5" t="inlineStr">
        <is>
          <t>Adicionais</t>
        </is>
      </c>
      <c r="C14" s="5" t="inlineStr">
        <is>
          <t>100 g</t>
        </is>
      </c>
      <c r="D14" s="6">
        <f>SUMIF('COMPOSIÇÃO'!$A:$A,A14,'COMPOSIÇÃO'!$F:$F)</f>
        <v/>
      </c>
      <c r="E14" s="6" t="n">
        <v>0.28</v>
      </c>
      <c r="F14" s="6">
        <f>D14+E14</f>
        <v/>
      </c>
      <c r="G14" s="8" t="n">
        <v>0.32</v>
      </c>
      <c r="H14" s="9" t="n">
        <v>6.9</v>
      </c>
      <c r="I14" s="8">
        <f>F14/H14</f>
        <v/>
      </c>
      <c r="J14" s="8">
        <f>F14/(H14*0.75)</f>
        <v/>
      </c>
      <c r="K14" s="6">
        <f>H14*0.75-F14</f>
        <v/>
      </c>
    </row>
    <row r="15">
      <c r="A15" t="inlineStr">
        <is>
          <t>Gohan (arroz japonês)</t>
        </is>
      </c>
      <c r="B15" t="inlineStr">
        <is>
          <t>Adicionais</t>
        </is>
      </c>
      <c r="C15" t="inlineStr">
        <is>
          <t>200 g</t>
        </is>
      </c>
      <c r="D15" s="10">
        <f>SUMIF('COMPOSIÇÃO'!$A:$A,A15,'COMPOSIÇÃO'!$F:$F)</f>
        <v/>
      </c>
      <c r="E15" s="10" t="n">
        <v>0.28</v>
      </c>
      <c r="F15" s="10">
        <f>D15+E15</f>
        <v/>
      </c>
      <c r="G15" s="12" t="n">
        <v>0.32</v>
      </c>
      <c r="H15" s="13" t="n">
        <v>5.9</v>
      </c>
      <c r="I15" s="12">
        <f>F15/H15</f>
        <v/>
      </c>
      <c r="J15" s="12">
        <f>F15/(H15*0.75)</f>
        <v/>
      </c>
      <c r="K15" s="10">
        <f>H15*0.75-F15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8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 ht="32" customHeight="1">
      <c r="A1" s="4" t="inlineStr">
        <is>
          <t>Cenário</t>
        </is>
      </c>
      <c r="B1" s="4" t="inlineStr">
        <is>
          <t>R$/kg compra</t>
        </is>
      </c>
      <c r="C1" s="4" t="inlineStr">
        <is>
          <t>FC</t>
        </is>
      </c>
      <c r="D1" s="4" t="inlineStr">
        <is>
          <t>R$/kg utilizável</t>
        </is>
      </c>
      <c r="E1" s="4" t="inlineStr">
        <is>
          <t>Poke Salmão</t>
        </is>
      </c>
      <c r="F1" s="4" t="inlineStr">
        <is>
          <t>Uramaki Philadelphia</t>
        </is>
      </c>
      <c r="G1" s="4" t="inlineStr">
        <is>
          <t>Joy Hot Philadelphia</t>
        </is>
      </c>
      <c r="H1" s="4" t="inlineStr">
        <is>
          <t>Onigiri (2 un)</t>
        </is>
      </c>
      <c r="I1" s="4" t="inlineStr">
        <is>
          <t>Sashimi de Salmão (10 fatias)</t>
        </is>
      </c>
    </row>
    <row r="2">
      <c r="A2" s="5" t="inlineStr">
        <is>
          <t>cotação do cliente, FC 1,40</t>
        </is>
      </c>
      <c r="B2" s="6" t="n">
        <v>41.9</v>
      </c>
      <c r="C2" s="7" t="n">
        <v>1.400560224089636</v>
      </c>
      <c r="D2" s="6" t="n">
        <v>58.68347338935574</v>
      </c>
      <c r="E2" s="8" t="n">
        <v>0.2358388096911351</v>
      </c>
      <c r="F2" s="8" t="n">
        <v>0.2588635458816044</v>
      </c>
      <c r="G2" s="8" t="n">
        <v>0.2602249039363333</v>
      </c>
      <c r="H2" s="8" t="n">
        <v>0.2150823063005106</v>
      </c>
      <c r="I2" s="8" t="n">
        <v>0.2566966609652711</v>
      </c>
    </row>
    <row r="3">
      <c r="A3" t="inlineStr">
        <is>
          <t>cotação do cliente, FC 1,80 (faixa da skill)</t>
        </is>
      </c>
      <c r="B3" s="10" t="n">
        <v>41.9</v>
      </c>
      <c r="C3" s="11" t="n">
        <v>1.798561151079137</v>
      </c>
      <c r="D3" s="10" t="n">
        <v>75.35971223021582</v>
      </c>
      <c r="E3" s="12" t="n">
        <v>0.2374021728519838</v>
      </c>
      <c r="F3" s="12" t="n">
        <v>0.2592940170053689</v>
      </c>
      <c r="G3" s="12" t="n">
        <v>0.2590365360003687</v>
      </c>
      <c r="H3" s="12" t="n">
        <v>0.2181444265024661</v>
      </c>
      <c r="I3" s="12" t="n">
        <v>0.261691087228017</v>
      </c>
    </row>
    <row r="4">
      <c r="A4" s="5" t="inlineStr">
        <is>
          <t>preço Bruttus Osasco, FC 1,40</t>
        </is>
      </c>
      <c r="B4" s="6" t="n">
        <v>90</v>
      </c>
      <c r="C4" s="7" t="n">
        <v>1.400560224089636</v>
      </c>
      <c r="D4" s="6" t="n">
        <v>126.0504201680672</v>
      </c>
      <c r="E4" s="8" t="n">
        <v>0.2380993640592766</v>
      </c>
      <c r="F4" s="8" t="n">
        <v>0.2610883039196474</v>
      </c>
      <c r="G4" s="8" t="n">
        <v>0.2613714785983122</v>
      </c>
      <c r="H4" s="8" t="n">
        <v>0.2179340670582614</v>
      </c>
      <c r="I4" s="8" t="n">
        <v>0.2586448446867191</v>
      </c>
    </row>
    <row r="5">
      <c r="A5" t="inlineStr">
        <is>
          <t>preço Bruttus Osasco, FC 1,80 — pior caso</t>
        </is>
      </c>
      <c r="B5" s="10" t="n">
        <v>90</v>
      </c>
      <c r="C5" s="11" t="n">
        <v>1.798561151079137</v>
      </c>
      <c r="D5" s="10" t="n">
        <v>161.8705035971223</v>
      </c>
      <c r="E5" s="12" t="n">
        <v>0.2395782567617433</v>
      </c>
      <c r="F5" s="12" t="n">
        <v>0.261360028816136</v>
      </c>
      <c r="G5" s="12" t="n">
        <v>0.2624647172145225</v>
      </c>
      <c r="H5" s="12" t="n">
        <v>0.2239183217673648</v>
      </c>
      <c r="I5" s="12" t="n">
        <v>0.2606237383393655</v>
      </c>
    </row>
    <row r="7">
      <c r="A7" t="inlineStr">
        <is>
          <t>CMV bruto mantendo o preço publicado. Verde ≤30%, vermelho &gt;38%.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50" customWidth="1" min="2" max="2"/>
    <col width="12" customWidth="1" min="3" max="3"/>
    <col width="12" customWidth="1" min="4" max="4"/>
    <col width="15" customWidth="1" min="5" max="5"/>
    <col width="11" customWidth="1" min="6" max="6"/>
    <col width="11" customWidth="1" min="7" max="7"/>
    <col width="11" customWidth="1" min="8" max="8"/>
  </cols>
  <sheetData>
    <row r="1" ht="32" customHeight="1">
      <c r="A1" s="4" t="inlineStr">
        <is>
          <t>Combo</t>
        </is>
      </c>
      <c r="B1" s="4" t="inlineStr">
        <is>
          <t>Composição</t>
        </is>
      </c>
      <c r="C1" s="4" t="inlineStr">
        <is>
          <t>Custo R$</t>
        </is>
      </c>
      <c r="D1" s="4" t="inlineStr">
        <is>
          <t>Preço R$</t>
        </is>
      </c>
      <c r="E1" s="4" t="inlineStr">
        <is>
          <t>Soma avulsa R$</t>
        </is>
      </c>
      <c r="F1" s="4" t="inlineStr">
        <is>
          <t>Vantagem</t>
        </is>
      </c>
      <c r="G1" s="4" t="inlineStr">
        <is>
          <t>CMV bruto</t>
        </is>
      </c>
      <c r="H1" s="4" t="inlineStr">
        <is>
          <t>Sobra R$</t>
        </is>
      </c>
    </row>
    <row r="2">
      <c r="A2" s="5" t="inlineStr">
        <is>
          <t>Combo Individual</t>
        </is>
      </c>
      <c r="B2" s="5" t="inlineStr">
        <is>
          <t>10 peças de uramaki Philadelphia + guioza + bebida 220 ml</t>
        </is>
      </c>
      <c r="C2" s="6" t="n">
        <v>21.10728196825397</v>
      </c>
      <c r="D2" s="6" t="n">
        <v>70.90000000000001</v>
      </c>
      <c r="E2" s="6" t="n">
        <v>81.8</v>
      </c>
      <c r="F2" s="8">
        <f>1-D2/E2</f>
        <v/>
      </c>
      <c r="G2" s="8">
        <f>C2/D2</f>
        <v/>
      </c>
      <c r="H2" s="6">
        <f>D2*0.75-C2</f>
        <v/>
      </c>
    </row>
    <row r="3">
      <c r="A3" t="inlineStr">
        <is>
          <t>Combo Casal</t>
        </is>
      </c>
      <c r="B3" t="inlineStr">
        <is>
          <t>20 peças de uramaki + 10 Joy hot + karaage + 2 bebidas</t>
        </is>
      </c>
      <c r="C3" s="10" t="n">
        <v>45.49916225396826</v>
      </c>
      <c r="D3" s="10" t="n">
        <v>151.9</v>
      </c>
      <c r="E3" s="10" t="n">
        <v>172.6</v>
      </c>
      <c r="F3" s="12">
        <f>1-D3/E3</f>
        <v/>
      </c>
      <c r="G3" s="12">
        <f>C3/D3</f>
        <v/>
      </c>
      <c r="H3" s="10">
        <f>D3*0.75-C3</f>
        <v/>
      </c>
    </row>
    <row r="4">
      <c r="A4" s="5" t="inlineStr">
        <is>
          <t>Combo Nada Cru</t>
        </is>
      </c>
      <c r="B4" s="5" t="inlineStr">
        <is>
          <t>10 Joy hot + karaage + guioza + bebida</t>
        </is>
      </c>
      <c r="C4" s="6" t="n">
        <v>26.68752459197012</v>
      </c>
      <c r="D4" s="6" t="n">
        <v>89.90000000000001</v>
      </c>
      <c r="E4" s="6" t="n">
        <v>105.7</v>
      </c>
      <c r="F4" s="8">
        <f>1-D4/E4</f>
        <v/>
      </c>
      <c r="G4" s="8">
        <f>C4/D4</f>
        <v/>
      </c>
      <c r="H4" s="6">
        <f>D4*0.75-C4</f>
        <v/>
      </c>
    </row>
    <row r="5">
      <c r="A5" t="inlineStr">
        <is>
          <t>Combo Poke Completo</t>
        </is>
      </c>
      <c r="B5" t="inlineStr">
        <is>
          <t>Poke de salmão + guioza + bebida</t>
        </is>
      </c>
      <c r="C5" s="10" t="n">
        <v>21.01682655206644</v>
      </c>
      <c r="D5" s="10" t="n">
        <v>70.90000000000001</v>
      </c>
      <c r="E5" s="10" t="n">
        <v>85.8</v>
      </c>
      <c r="F5" s="12">
        <f>1-D5/E5</f>
        <v/>
      </c>
      <c r="G5" s="12">
        <f>C5/D5</f>
        <v/>
      </c>
      <c r="H5" s="10">
        <f>D5*0.75-C5</f>
        <v/>
      </c>
    </row>
    <row r="6">
      <c r="A6" s="5" t="inlineStr">
        <is>
          <t>Combo Yakisoba Duo</t>
        </is>
      </c>
      <c r="B6" s="5" t="inlineStr">
        <is>
          <t>Yakisoba grande + 6 guioza + 2 bebidas</t>
        </is>
      </c>
      <c r="C6" s="6" t="n">
        <v>20.23963587641117</v>
      </c>
      <c r="D6" s="6" t="n">
        <v>67.90000000000001</v>
      </c>
      <c r="E6" s="6" t="n">
        <v>85.8</v>
      </c>
      <c r="F6" s="8">
        <f>1-D6/E6</f>
        <v/>
      </c>
      <c r="G6" s="8">
        <f>C6/D6</f>
        <v/>
      </c>
      <c r="H6" s="6">
        <f>D6*0.75-C6</f>
        <v/>
      </c>
    </row>
    <row r="7">
      <c r="A7" t="inlineStr">
        <is>
          <t>Combo Bentô Executivo</t>
        </is>
      </c>
      <c r="B7" t="inlineStr">
        <is>
          <t>Katsu don + edamame + onigiri + bebida</t>
        </is>
      </c>
      <c r="C7" s="10" t="n">
        <v>20.03713852916605</v>
      </c>
      <c r="D7" s="10" t="n">
        <v>66.90000000000001</v>
      </c>
      <c r="E7" s="10" t="n">
        <v>80.69999999999999</v>
      </c>
      <c r="F7" s="12">
        <f>1-D7/E7</f>
        <v/>
      </c>
      <c r="G7" s="12">
        <f>C7/D7</f>
        <v/>
      </c>
      <c r="H7" s="10">
        <f>D7*0.75-C7</f>
        <v/>
      </c>
    </row>
    <row r="8">
      <c r="A8" s="5" t="inlineStr">
        <is>
          <t>Combo Coreano</t>
        </is>
      </c>
      <c r="B8" s="5" t="inlineStr">
        <is>
          <t>Korean Chicken + gohan + kimchi + bebida</t>
        </is>
      </c>
      <c r="C8" s="6" t="n">
        <v>13.23353741830065</v>
      </c>
      <c r="D8" s="6" t="n">
        <v>44.9</v>
      </c>
      <c r="E8" s="6" t="n">
        <v>56.7</v>
      </c>
      <c r="F8" s="8">
        <f>1-D8/E8</f>
        <v/>
      </c>
      <c r="G8" s="8">
        <f>C8/D8</f>
        <v/>
      </c>
      <c r="H8" s="6">
        <f>D8*0.75-C8</f>
        <v/>
      </c>
    </row>
    <row r="9">
      <c r="A9" t="inlineStr">
        <is>
          <t>Combo Premium</t>
        </is>
      </c>
      <c r="B9" t="inlineStr">
        <is>
          <t>30 peças: uramaki, Joy hot e sashimi de salmão + 2 bebidas</t>
        </is>
      </c>
      <c r="C9" s="10" t="n">
        <v>48.68206141363213</v>
      </c>
      <c r="D9" s="10" t="n">
        <v>162.9</v>
      </c>
      <c r="E9" s="10" t="n">
        <v>182.6</v>
      </c>
      <c r="F9" s="12">
        <f>1-D9/E9</f>
        <v/>
      </c>
      <c r="G9" s="12">
        <f>C9/D9</f>
        <v/>
      </c>
      <c r="H9" s="10">
        <f>D9*0.75-C9</f>
        <v/>
      </c>
    </row>
    <row r="10">
      <c r="A10" s="5" t="inlineStr">
        <is>
          <t>Combo Festa</t>
        </is>
      </c>
      <c r="B10" s="5" t="inlineStr">
        <is>
          <t>60 peças + karaage + guioza + Coca 2 L</t>
        </is>
      </c>
      <c r="C10" s="6" t="n">
        <v>92.71351561904763</v>
      </c>
      <c r="D10" s="6" t="n">
        <v>309.9</v>
      </c>
      <c r="E10" s="6" t="n">
        <v>342.1999999999999</v>
      </c>
      <c r="F10" s="8">
        <f>1-D10/E10</f>
        <v/>
      </c>
      <c r="G10" s="8">
        <f>C10/D10</f>
        <v/>
      </c>
      <c r="H10" s="6">
        <f>D10*0.75-C10</f>
        <v/>
      </c>
    </row>
    <row r="11">
      <c r="A11" t="inlineStr">
        <is>
          <t>Combo Kanjō Kids</t>
        </is>
      </c>
      <c r="B11" t="inlineStr">
        <is>
          <t>Onigiri + karaage + suco</t>
        </is>
      </c>
      <c r="C11" s="10" t="n">
        <v>13.3043378487395</v>
      </c>
      <c r="D11" s="10" t="n">
        <v>44.9</v>
      </c>
      <c r="E11" s="10" t="n">
        <v>52.8</v>
      </c>
      <c r="F11" s="12">
        <f>1-D11/E11</f>
        <v/>
      </c>
      <c r="G11" s="12">
        <f>C11/D11</f>
        <v/>
      </c>
      <c r="H11" s="10">
        <f>D11*0.75-C11</f>
        <v/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2" customWidth="1" min="3" max="3"/>
    <col width="11" customWidth="1" min="4" max="4"/>
    <col width="16" customWidth="1" min="5" max="5"/>
    <col width="11" customWidth="1" min="6" max="6"/>
    <col width="11" customWidth="1" min="7" max="7"/>
    <col width="15" customWidth="1" min="8" max="8"/>
    <col width="11" customWidth="1" min="9" max="9"/>
  </cols>
  <sheetData>
    <row r="1" ht="32" customHeight="1">
      <c r="A1" s="4" t="inlineStr">
        <is>
          <t>Prato</t>
        </is>
      </c>
      <c r="B1" s="4" t="inlineStr">
        <is>
          <t>Origem</t>
        </is>
      </c>
      <c r="C1" s="4" t="inlineStr">
        <is>
          <t>Categoria</t>
        </is>
      </c>
      <c r="D1" s="4" t="inlineStr">
        <is>
          <t>Custo R$</t>
        </is>
      </c>
      <c r="E1" s="4" t="inlineStr">
        <is>
          <t>Preço p/ custo R$</t>
        </is>
      </c>
      <c r="F1" s="4" t="inlineStr">
        <is>
          <t>Praça mín</t>
        </is>
      </c>
      <c r="G1" s="4" t="inlineStr">
        <is>
          <t>Praça máx</t>
        </is>
      </c>
      <c r="H1" s="4" t="inlineStr">
        <is>
          <t>Recomendado R$</t>
        </is>
      </c>
      <c r="I1" s="4" t="inlineStr">
        <is>
          <t>CMV bruto</t>
        </is>
      </c>
    </row>
    <row r="2">
      <c r="A2" s="5" t="inlineStr">
        <is>
          <t>Edamame</t>
        </is>
      </c>
      <c r="B2" s="5" t="inlineStr">
        <is>
          <t>Japão</t>
        </is>
      </c>
      <c r="C2" s="5" t="inlineStr">
        <is>
          <t>Entradas</t>
        </is>
      </c>
      <c r="D2" s="6" t="n">
        <v>4.2271</v>
      </c>
      <c r="E2" s="6" t="n">
        <v>15.9</v>
      </c>
      <c r="F2" s="6" t="n">
        <v>22</v>
      </c>
      <c r="G2" s="6" t="n">
        <v>32</v>
      </c>
      <c r="H2" s="9" t="n">
        <v>25.9</v>
      </c>
      <c r="I2" s="8">
        <f>D2/H2</f>
        <v/>
      </c>
    </row>
    <row r="3">
      <c r="A3" t="inlineStr">
        <is>
          <t>Guioza (6 un)</t>
        </is>
      </c>
      <c r="B3" t="inlineStr">
        <is>
          <t>Japão</t>
        </is>
      </c>
      <c r="C3" t="inlineStr">
        <is>
          <t>Entradas</t>
        </is>
      </c>
      <c r="D3" s="10" t="n">
        <v>4.999828758169935</v>
      </c>
      <c r="E3" s="10" t="n">
        <v>18.9</v>
      </c>
      <c r="F3" s="10" t="n">
        <v>26</v>
      </c>
      <c r="G3" s="10" t="n">
        <v>38</v>
      </c>
      <c r="H3" s="13" t="n">
        <v>30.9</v>
      </c>
      <c r="I3" s="12">
        <f>D3/H3</f>
        <v/>
      </c>
    </row>
    <row r="4">
      <c r="A4" s="5" t="inlineStr">
        <is>
          <t>Harumaki (4 un)</t>
        </is>
      </c>
      <c r="B4" s="5" t="inlineStr">
        <is>
          <t>China</t>
        </is>
      </c>
      <c r="C4" s="5" t="inlineStr">
        <is>
          <t>Entradas</t>
        </is>
      </c>
      <c r="D4" s="6" t="n">
        <v>4.483159738562091</v>
      </c>
      <c r="E4" s="6" t="n">
        <v>16.9</v>
      </c>
      <c r="F4" s="6" t="n">
        <v>24</v>
      </c>
      <c r="G4" s="6" t="n">
        <v>34</v>
      </c>
      <c r="H4" s="9" t="n">
        <v>27.9</v>
      </c>
      <c r="I4" s="8">
        <f>D4/H4</f>
        <v/>
      </c>
    </row>
    <row r="5">
      <c r="A5" t="inlineStr">
        <is>
          <t>Karaage</t>
        </is>
      </c>
      <c r="B5" t="inlineStr">
        <is>
          <t>Japão</t>
        </is>
      </c>
      <c r="C5" t="inlineStr">
        <is>
          <t>Entradas</t>
        </is>
      </c>
      <c r="D5" s="10" t="n">
        <v>4.404294117647058</v>
      </c>
      <c r="E5" s="10" t="n">
        <v>16.9</v>
      </c>
      <c r="F5" s="10" t="n">
        <v>28</v>
      </c>
      <c r="G5" s="10" t="n">
        <v>38</v>
      </c>
      <c r="H5" s="13" t="n">
        <v>31.9</v>
      </c>
      <c r="I5" s="12">
        <f>D5/H5</f>
        <v/>
      </c>
    </row>
    <row r="6">
      <c r="A6" s="5" t="inlineStr">
        <is>
          <t>Asas Coreanas (8 un)</t>
        </is>
      </c>
      <c r="B6" s="5" t="inlineStr">
        <is>
          <t>Coreia</t>
        </is>
      </c>
      <c r="C6" s="5" t="inlineStr">
        <is>
          <t>Entradas</t>
        </is>
      </c>
      <c r="D6" s="6" t="n">
        <v>8.527456078431372</v>
      </c>
      <c r="E6" s="6" t="n">
        <v>31.9</v>
      </c>
      <c r="F6" s="6" t="n">
        <v>38</v>
      </c>
      <c r="G6" s="6" t="n">
        <v>52</v>
      </c>
      <c r="H6" s="9" t="n">
        <v>42.9</v>
      </c>
      <c r="I6" s="8">
        <f>D6/H6</f>
        <v/>
      </c>
    </row>
    <row r="7">
      <c r="A7" t="inlineStr">
        <is>
          <t>Bao de Panceta (2 un)</t>
        </is>
      </c>
      <c r="B7" t="inlineStr">
        <is>
          <t>China</t>
        </is>
      </c>
      <c r="C7" t="inlineStr">
        <is>
          <t>Entradas</t>
        </is>
      </c>
      <c r="D7" s="10" t="n">
        <v>7.781533333333334</v>
      </c>
      <c r="E7" s="10" t="n">
        <v>28.9</v>
      </c>
      <c r="F7" s="10" t="n">
        <v>32</v>
      </c>
      <c r="G7" s="10" t="n">
        <v>44</v>
      </c>
      <c r="H7" s="13" t="n">
        <v>36.9</v>
      </c>
      <c r="I7" s="12">
        <f>D7/H7</f>
        <v/>
      </c>
    </row>
    <row r="8">
      <c r="A8" s="5" t="inlineStr">
        <is>
          <t>Gỏi Cuốn (3 un)</t>
        </is>
      </c>
      <c r="B8" s="5" t="inlineStr">
        <is>
          <t>Vietnã</t>
        </is>
      </c>
      <c r="C8" s="5" t="inlineStr">
        <is>
          <t>Entradas</t>
        </is>
      </c>
      <c r="D8" s="6" t="n">
        <v>7.497014444444445</v>
      </c>
      <c r="E8" s="6" t="n">
        <v>27.9</v>
      </c>
      <c r="F8" s="6" t="n">
        <v>32</v>
      </c>
      <c r="G8" s="6" t="n">
        <v>42</v>
      </c>
      <c r="H8" s="9" t="n">
        <v>35.9</v>
      </c>
      <c r="I8" s="8">
        <f>D8/H8</f>
        <v/>
      </c>
    </row>
    <row r="9">
      <c r="A9" t="inlineStr">
        <is>
          <t>Satay de Frango (4 espetos)</t>
        </is>
      </c>
      <c r="B9" t="inlineStr">
        <is>
          <t>Tailândia</t>
        </is>
      </c>
      <c r="C9" t="inlineStr">
        <is>
          <t>Entradas</t>
        </is>
      </c>
      <c r="D9" s="10" t="n">
        <v>4.40251052631579</v>
      </c>
      <c r="E9" s="10" t="n">
        <v>16.9</v>
      </c>
      <c r="F9" s="10" t="n">
        <v>32</v>
      </c>
      <c r="G9" s="10" t="n">
        <v>44</v>
      </c>
      <c r="H9" s="13" t="n">
        <v>36.9</v>
      </c>
      <c r="I9" s="12">
        <f>D9/H9</f>
        <v/>
      </c>
    </row>
    <row r="10">
      <c r="A10" s="5" t="inlineStr">
        <is>
          <t>Conservas da Casa</t>
        </is>
      </c>
      <c r="B10" s="5" t="inlineStr">
        <is>
          <t>Coreia</t>
        </is>
      </c>
      <c r="C10" s="5" t="inlineStr">
        <is>
          <t>Entradas</t>
        </is>
      </c>
      <c r="D10" s="6" t="n">
        <v>1.694393227382181</v>
      </c>
      <c r="E10" s="6" t="n">
        <v>6.9</v>
      </c>
      <c r="F10" s="6" t="n">
        <v>14</v>
      </c>
      <c r="G10" s="6" t="n">
        <v>22</v>
      </c>
      <c r="H10" s="9" t="n">
        <v>16.9</v>
      </c>
      <c r="I10" s="8">
        <f>D10/H10</f>
        <v/>
      </c>
    </row>
    <row r="11">
      <c r="A11" t="inlineStr">
        <is>
          <t>Sashimi de Salmão (12 fatias)</t>
        </is>
      </c>
      <c r="B11" t="inlineStr">
        <is>
          <t>Japão</t>
        </is>
      </c>
      <c r="C11" t="inlineStr">
        <is>
          <t>Crus</t>
        </is>
      </c>
      <c r="D11" s="10" t="n">
        <v>8.795574229691876</v>
      </c>
      <c r="E11" s="10" t="n">
        <v>26.9</v>
      </c>
      <c r="F11" s="10" t="n">
        <v>45</v>
      </c>
      <c r="G11" s="10" t="n">
        <v>65</v>
      </c>
      <c r="H11" s="13" t="n">
        <v>51.9</v>
      </c>
      <c r="I11" s="12">
        <f>D11/H11</f>
        <v/>
      </c>
    </row>
    <row r="12">
      <c r="A12" s="5" t="inlineStr">
        <is>
          <t>Uramaki Philadelphia (10 un)</t>
        </is>
      </c>
      <c r="B12" s="5" t="inlineStr">
        <is>
          <t>Japão</t>
        </is>
      </c>
      <c r="C12" s="5" t="inlineStr">
        <is>
          <t>Crus</t>
        </is>
      </c>
      <c r="D12" s="6" t="n">
        <v>9.792973210084034</v>
      </c>
      <c r="E12" s="6" t="n">
        <v>29.9</v>
      </c>
      <c r="F12" s="6" t="n">
        <v>38</v>
      </c>
      <c r="G12" s="6" t="n">
        <v>52</v>
      </c>
      <c r="H12" s="9" t="n">
        <v>42.9</v>
      </c>
      <c r="I12" s="8">
        <f>D12/H12</f>
        <v/>
      </c>
    </row>
    <row r="13">
      <c r="A13" t="inlineStr">
        <is>
          <t>Poke de Salmão</t>
        </is>
      </c>
      <c r="B13" t="inlineStr">
        <is>
          <t>Havaí · Japão</t>
        </is>
      </c>
      <c r="C13" t="inlineStr">
        <is>
          <t>Crus</t>
        </is>
      </c>
      <c r="D13" s="10" t="n">
        <v>9.155917793896506</v>
      </c>
      <c r="E13" s="10" t="n">
        <v>28.9</v>
      </c>
      <c r="F13" s="10" t="n">
        <v>42</v>
      </c>
      <c r="G13" s="10" t="n">
        <v>58</v>
      </c>
      <c r="H13" s="13" t="n">
        <v>47.9</v>
      </c>
      <c r="I13" s="12">
        <f>D13/H13</f>
        <v/>
      </c>
    </row>
    <row r="14">
      <c r="A14" s="5" t="inlineStr">
        <is>
          <t>Ceviche Nikkei</t>
        </is>
      </c>
      <c r="B14" s="5" t="inlineStr">
        <is>
          <t>Peru · Japão</t>
        </is>
      </c>
      <c r="C14" s="5" t="inlineStr">
        <is>
          <t>Crus</t>
        </is>
      </c>
      <c r="D14" s="6" t="n">
        <v>7.765217759103642</v>
      </c>
      <c r="E14" s="6" t="n">
        <v>23.9</v>
      </c>
      <c r="F14" s="6" t="n">
        <v>42</v>
      </c>
      <c r="G14" s="6" t="n">
        <v>58</v>
      </c>
      <c r="H14" s="9" t="n">
        <v>47.9</v>
      </c>
      <c r="I14" s="8">
        <f>D14/H14</f>
        <v/>
      </c>
    </row>
    <row r="15">
      <c r="A15" t="inlineStr">
        <is>
          <t>Pad Thai</t>
        </is>
      </c>
      <c r="B15" t="inlineStr">
        <is>
          <t>Tailândia</t>
        </is>
      </c>
      <c r="C15" t="inlineStr">
        <is>
          <t>Quentes</t>
        </is>
      </c>
      <c r="D15" s="10" t="n">
        <v>11.58537444444444</v>
      </c>
      <c r="E15" s="10" t="n">
        <v>39.9</v>
      </c>
      <c r="F15" s="10" t="n">
        <v>45</v>
      </c>
      <c r="G15" s="10" t="n">
        <v>62</v>
      </c>
      <c r="H15" s="13" t="n">
        <v>50.9</v>
      </c>
      <c r="I15" s="12">
        <f>D15/H15</f>
        <v/>
      </c>
    </row>
    <row r="16">
      <c r="A16" s="5" t="inlineStr">
        <is>
          <t>Curry Verde de Frango</t>
        </is>
      </c>
      <c r="B16" s="5" t="inlineStr">
        <is>
          <t>Tailândia</t>
        </is>
      </c>
      <c r="C16" s="5" t="inlineStr">
        <is>
          <t>Quentes</t>
        </is>
      </c>
      <c r="D16" s="6" t="n">
        <v>10.01825571929825</v>
      </c>
      <c r="E16" s="6" t="n">
        <v>34.9</v>
      </c>
      <c r="F16" s="6" t="n">
        <v>45</v>
      </c>
      <c r="G16" s="6" t="n">
        <v>62</v>
      </c>
      <c r="H16" s="9" t="n">
        <v>50.9</v>
      </c>
      <c r="I16" s="8">
        <f>D16/H16</f>
        <v/>
      </c>
    </row>
    <row r="17">
      <c r="A17" t="inlineStr">
        <is>
          <t>Ramen Shoyu</t>
        </is>
      </c>
      <c r="B17" t="inlineStr">
        <is>
          <t>Japão</t>
        </is>
      </c>
      <c r="C17" t="inlineStr">
        <is>
          <t>Quentes</t>
        </is>
      </c>
      <c r="D17" s="10" t="n">
        <v>11.04827632679739</v>
      </c>
      <c r="E17" s="10" t="n">
        <v>38.9</v>
      </c>
      <c r="F17" s="10" t="n">
        <v>48</v>
      </c>
      <c r="G17" s="10" t="n">
        <v>68</v>
      </c>
      <c r="H17" s="13" t="n">
        <v>54.9</v>
      </c>
      <c r="I17" s="12">
        <f>D17/H17</f>
        <v/>
      </c>
    </row>
    <row r="18">
      <c r="A18" s="5" t="inlineStr">
        <is>
          <t>Phở de Costela</t>
        </is>
      </c>
      <c r="B18" s="5" t="inlineStr">
        <is>
          <t>Vietnã</t>
        </is>
      </c>
      <c r="C18" s="5" t="inlineStr">
        <is>
          <t>Quentes</t>
        </is>
      </c>
      <c r="D18" s="6" t="n">
        <v>10.47014285340803</v>
      </c>
      <c r="E18" s="6" t="n">
        <v>36.9</v>
      </c>
      <c r="F18" s="6" t="n">
        <v>44</v>
      </c>
      <c r="G18" s="6" t="n">
        <v>58</v>
      </c>
      <c r="H18" s="9" t="n">
        <v>48.9</v>
      </c>
      <c r="I18" s="8">
        <f>D18/H18</f>
        <v/>
      </c>
    </row>
    <row r="19">
      <c r="A19" t="inlineStr">
        <is>
          <t>Yakisoba</t>
        </is>
      </c>
      <c r="B19" t="inlineStr">
        <is>
          <t>Japão</t>
        </is>
      </c>
      <c r="C19" t="inlineStr">
        <is>
          <t>Quentes</t>
        </is>
      </c>
      <c r="D19" s="10" t="n">
        <v>6.909771562685681</v>
      </c>
      <c r="E19" s="10" t="n">
        <v>23.9</v>
      </c>
      <c r="F19" s="10" t="n">
        <v>38</v>
      </c>
      <c r="G19" s="10" t="n">
        <v>52</v>
      </c>
      <c r="H19" s="13" t="n">
        <v>42.9</v>
      </c>
      <c r="I19" s="12">
        <f>D19/H19</f>
        <v/>
      </c>
    </row>
    <row r="20">
      <c r="A20" s="5" t="inlineStr">
        <is>
          <t>Kung Pao de Frango</t>
        </is>
      </c>
      <c r="B20" s="5" t="inlineStr">
        <is>
          <t>China</t>
        </is>
      </c>
      <c r="C20" s="5" t="inlineStr">
        <is>
          <t>Quentes</t>
        </is>
      </c>
      <c r="D20" s="6" t="n">
        <v>6.412044608187135</v>
      </c>
      <c r="E20" s="6" t="n">
        <v>22.9</v>
      </c>
      <c r="F20" s="6" t="n">
        <v>38</v>
      </c>
      <c r="G20" s="6" t="n">
        <v>52</v>
      </c>
      <c r="H20" s="9" t="n">
        <v>42.9</v>
      </c>
      <c r="I20" s="8">
        <f>D20/H20</f>
        <v/>
      </c>
    </row>
    <row r="21">
      <c r="A21" t="inlineStr">
        <is>
          <t>Mapo Tofu</t>
        </is>
      </c>
      <c r="B21" t="inlineStr">
        <is>
          <t>China</t>
        </is>
      </c>
      <c r="C21" t="inlineStr">
        <is>
          <t>Quentes</t>
        </is>
      </c>
      <c r="D21" s="10" t="n">
        <v>7.762935581699346</v>
      </c>
      <c r="E21" s="10" t="n">
        <v>26.9</v>
      </c>
      <c r="F21" s="10" t="n">
        <v>38</v>
      </c>
      <c r="G21" s="10" t="n">
        <v>50</v>
      </c>
      <c r="H21" s="13" t="n">
        <v>42.9</v>
      </c>
      <c r="I21" s="12">
        <f>D21/H21</f>
        <v/>
      </c>
    </row>
    <row r="22">
      <c r="A22" s="5" t="inlineStr">
        <is>
          <t>Bibimbap</t>
        </is>
      </c>
      <c r="B22" s="5" t="inlineStr">
        <is>
          <t>Coreia</t>
        </is>
      </c>
      <c r="C22" s="5" t="inlineStr">
        <is>
          <t>Quentes</t>
        </is>
      </c>
      <c r="D22" s="6" t="n">
        <v>9.844775942865185</v>
      </c>
      <c r="E22" s="6" t="n">
        <v>33.9</v>
      </c>
      <c r="F22" s="6" t="n">
        <v>45</v>
      </c>
      <c r="G22" s="6" t="n">
        <v>60</v>
      </c>
      <c r="H22" s="9" t="n">
        <v>50.9</v>
      </c>
      <c r="I22" s="8">
        <f>D22/H22</f>
        <v/>
      </c>
    </row>
    <row r="23">
      <c r="A23" t="inlineStr">
        <is>
          <t>Bulgogi na Chapa</t>
        </is>
      </c>
      <c r="B23" t="inlineStr">
        <is>
          <t>Coreia</t>
        </is>
      </c>
      <c r="C23" t="inlineStr">
        <is>
          <t>Quentes</t>
        </is>
      </c>
      <c r="D23" s="10" t="n">
        <v>10.15222045395128</v>
      </c>
      <c r="E23" s="10" t="n">
        <v>34.9</v>
      </c>
      <c r="F23" s="10" t="n">
        <v>52</v>
      </c>
      <c r="G23" s="10" t="n">
        <v>72</v>
      </c>
      <c r="H23" s="13" t="n">
        <v>58.9</v>
      </c>
      <c r="I23" s="12">
        <f>D23/H23</f>
        <v/>
      </c>
    </row>
    <row r="24">
      <c r="A24" s="5" t="inlineStr">
        <is>
          <t>Katsu Curry</t>
        </is>
      </c>
      <c r="B24" s="5" t="inlineStr">
        <is>
          <t>Japão</t>
        </is>
      </c>
      <c r="C24" s="5" t="inlineStr">
        <is>
          <t>Quentes</t>
        </is>
      </c>
      <c r="D24" s="6" t="n">
        <v>7.906170245614035</v>
      </c>
      <c r="E24" s="6" t="n">
        <v>27.9</v>
      </c>
      <c r="F24" s="6" t="n">
        <v>42</v>
      </c>
      <c r="G24" s="6" t="n">
        <v>56</v>
      </c>
      <c r="H24" s="9" t="n">
        <v>46.9</v>
      </c>
      <c r="I24" s="8">
        <f>D24/H24</f>
        <v/>
      </c>
    </row>
    <row r="25">
      <c r="A25" t="inlineStr">
        <is>
          <t>Mochi (3 un)</t>
        </is>
      </c>
      <c r="B25" t="inlineStr">
        <is>
          <t>Japão</t>
        </is>
      </c>
      <c r="C25" t="inlineStr">
        <is>
          <t>Sobremesas</t>
        </is>
      </c>
      <c r="D25" s="10" t="n">
        <v>4.05</v>
      </c>
      <c r="E25" s="10" t="n">
        <v>17.9</v>
      </c>
      <c r="F25" s="10" t="n">
        <v>22</v>
      </c>
      <c r="G25" s="10" t="n">
        <v>32</v>
      </c>
      <c r="H25" s="13" t="n">
        <v>25.9</v>
      </c>
      <c r="I25" s="12">
        <f>D25/H25</f>
        <v/>
      </c>
    </row>
    <row r="26">
      <c r="A26" s="5" t="inlineStr">
        <is>
          <t>Banana Frita com Sorvete</t>
        </is>
      </c>
      <c r="B26" s="5" t="inlineStr">
        <is>
          <t>Tailândia</t>
        </is>
      </c>
      <c r="C26" s="5" t="inlineStr">
        <is>
          <t>Sobremesas</t>
        </is>
      </c>
      <c r="D26" s="6" t="n">
        <v>4.126476923076923</v>
      </c>
      <c r="E26" s="6" t="n">
        <v>17.9</v>
      </c>
      <c r="F26" s="6" t="n">
        <v>24</v>
      </c>
      <c r="G26" s="6" t="n">
        <v>34</v>
      </c>
      <c r="H26" s="9" t="n">
        <v>27.9</v>
      </c>
      <c r="I26" s="8">
        <f>D26/H26</f>
        <v/>
      </c>
    </row>
    <row r="27">
      <c r="A27" t="inlineStr">
        <is>
          <t>Sorvete de Gengibre</t>
        </is>
      </c>
      <c r="B27" t="inlineStr">
        <is>
          <t>Japão</t>
        </is>
      </c>
      <c r="C27" t="inlineStr">
        <is>
          <t>Sobremesas</t>
        </is>
      </c>
      <c r="D27" s="10" t="n">
        <v>3.044470588235294</v>
      </c>
      <c r="E27" s="10" t="n">
        <v>12.9</v>
      </c>
      <c r="F27" s="10" t="n">
        <v>20</v>
      </c>
      <c r="G27" s="10" t="n">
        <v>28</v>
      </c>
      <c r="H27" s="13" t="n">
        <v>22.9</v>
      </c>
      <c r="I27" s="12">
        <f>D27/H27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2026-08-17T20:12:27Z</dcterms:created>
  <dcterms:modified xsi:type="dcterms:W3CDTF">2026-08-17T20:12:27Z</dcterms:modified>
</cp:coreProperties>
</file>